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11"/>
  <workbookPr codeName="ThisWorkbook" autoCompressPictures="0"/>
  <mc:AlternateContent xmlns:mc="http://schemas.openxmlformats.org/markup-compatibility/2006">
    <mc:Choice Requires="x15">
      <x15ac:absPath xmlns:x15ac="http://schemas.microsoft.com/office/spreadsheetml/2010/11/ac" url="https://connectiontechnology-my.sharepoint.com/personal/ccook_ctconline_com/Documents/"/>
    </mc:Choice>
  </mc:AlternateContent>
  <xr:revisionPtr revIDLastSave="0" documentId="8_{CED07E45-CDEC-4EFB-BE74-D5C66D666FF8}"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minimized="1" xWindow="60255" yWindow="15" windowWidth="23220" windowHeight="15225" tabRatio="789" firstSheet="5"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5" l="1"/>
  <c r="AB5" i="5"/>
  <c r="C4" i="5"/>
  <c r="D4" i="5"/>
  <c r="E4" i="5"/>
  <c r="X6" i="5"/>
  <c r="X7" i="5"/>
  <c r="X8" i="5"/>
  <c r="X9" i="5"/>
  <c r="X10" i="5"/>
  <c r="X11" i="5"/>
  <c r="X12" i="5"/>
  <c r="X13" i="5"/>
  <c r="X14" i="5"/>
  <c r="X15" i="5"/>
  <c r="X16" i="5"/>
  <c r="X17" i="5"/>
  <c r="X18" i="5"/>
  <c r="I4" i="6"/>
  <c r="C4" i="6" s="1"/>
  <c r="J4" i="6"/>
  <c r="I5" i="6"/>
  <c r="C5" i="6" s="1"/>
  <c r="J5" i="6"/>
  <c r="I6" i="6"/>
  <c r="J6" i="6"/>
  <c r="I7" i="6"/>
  <c r="J7" i="6"/>
  <c r="I8" i="6"/>
  <c r="J8" i="6"/>
  <c r="I9" i="6"/>
  <c r="J9" i="6"/>
  <c r="I10" i="6"/>
  <c r="J10" i="6"/>
  <c r="I11" i="6"/>
  <c r="J11" i="6"/>
  <c r="I12" i="6"/>
  <c r="C12" i="6" s="1"/>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V6" i="5"/>
  <c r="AB6" i="5"/>
  <c r="B15" i="6"/>
  <c r="B20" i="6"/>
  <c r="F23" i="6"/>
  <c r="B16" i="6"/>
  <c r="F21" i="6" s="1"/>
  <c r="B21" i="6"/>
  <c r="F24" i="6"/>
  <c r="F44"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69" i="4" s="1"/>
  <c r="A48" i="6" s="1"/>
  <c r="P37" i="4"/>
  <c r="Q37" i="4" s="1"/>
  <c r="P26" i="4"/>
  <c r="B26" i="4" s="1"/>
  <c r="A15" i="6" s="1"/>
  <c r="B2500" i="5"/>
  <c r="C2500" i="5"/>
  <c r="AB2500" i="5"/>
  <c r="V2500" i="5"/>
  <c r="E2500" i="5" s="1"/>
  <c r="X2500" i="5" s="1"/>
  <c r="T2500" i="5"/>
  <c r="S2500" i="5"/>
  <c r="R2500" i="5"/>
  <c r="J2500" i="5"/>
  <c r="I2500" i="5"/>
  <c r="H2500" i="5"/>
  <c r="G2500" i="5"/>
  <c r="F2500" i="5"/>
  <c r="B53" i="6"/>
  <c r="B52" i="6"/>
  <c r="G52" i="6" s="1"/>
  <c r="P27" i="4"/>
  <c r="B27" i="4" s="1"/>
  <c r="A16" i="6" s="1"/>
  <c r="G53" i="6"/>
  <c r="B57" i="6"/>
  <c r="G57" i="6"/>
  <c r="B55" i="6"/>
  <c r="G55" i="6"/>
  <c r="B50" i="6"/>
  <c r="G50" i="6"/>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AB10" i="5"/>
  <c r="C19" i="5"/>
  <c r="C20" i="5"/>
  <c r="C21" i="5"/>
  <c r="C22" i="5"/>
  <c r="C23" i="5"/>
  <c r="AB23" i="5"/>
  <c r="C24" i="5"/>
  <c r="C25" i="5"/>
  <c r="C26" i="5"/>
  <c r="C27" i="5"/>
  <c r="C28" i="5"/>
  <c r="C29" i="5"/>
  <c r="C30" i="5"/>
  <c r="C31" i="5"/>
  <c r="C32" i="5"/>
  <c r="C33" i="5"/>
  <c r="AB33" i="5"/>
  <c r="C34" i="5"/>
  <c r="C35" i="5"/>
  <c r="C36" i="5"/>
  <c r="C37" i="5"/>
  <c r="C38" i="5"/>
  <c r="C39" i="5"/>
  <c r="V39" i="5"/>
  <c r="E39" i="5" s="1"/>
  <c r="X39" i="5" s="1"/>
  <c r="C40" i="5"/>
  <c r="C41" i="5"/>
  <c r="AB41" i="5"/>
  <c r="C42" i="5"/>
  <c r="C43" i="5"/>
  <c r="C44" i="5"/>
  <c r="C45" i="5"/>
  <c r="C46" i="5"/>
  <c r="C47" i="5"/>
  <c r="C48" i="5"/>
  <c r="C49" i="5"/>
  <c r="C50" i="5"/>
  <c r="C51" i="5"/>
  <c r="C52" i="5"/>
  <c r="C53" i="5"/>
  <c r="C54" i="5"/>
  <c r="C55" i="5"/>
  <c r="V55" i="5"/>
  <c r="E55" i="5" s="1"/>
  <c r="X55" i="5" s="1"/>
  <c r="C56" i="5"/>
  <c r="C57" i="5"/>
  <c r="C58" i="5"/>
  <c r="C59" i="5"/>
  <c r="C60" i="5"/>
  <c r="C61" i="5"/>
  <c r="C62" i="5"/>
  <c r="C63" i="5"/>
  <c r="V63" i="5"/>
  <c r="E63" i="5" s="1"/>
  <c r="X63" i="5" s="1"/>
  <c r="C64" i="5"/>
  <c r="C65" i="5"/>
  <c r="C66" i="5"/>
  <c r="C67" i="5"/>
  <c r="C68" i="5"/>
  <c r="C69" i="5"/>
  <c r="C70" i="5"/>
  <c r="C71" i="5"/>
  <c r="C72" i="5"/>
  <c r="C73" i="5"/>
  <c r="C74" i="5"/>
  <c r="C75" i="5"/>
  <c r="C76" i="5"/>
  <c r="C77" i="5"/>
  <c r="C78" i="5"/>
  <c r="C79" i="5"/>
  <c r="V79" i="5"/>
  <c r="E79" i="5" s="1"/>
  <c r="X79" i="5" s="1"/>
  <c r="G79" i="5"/>
  <c r="C80" i="5"/>
  <c r="C81" i="5"/>
  <c r="C82" i="5"/>
  <c r="V82" i="5"/>
  <c r="E82" i="5" s="1"/>
  <c r="X82" i="5" s="1"/>
  <c r="C83" i="5"/>
  <c r="C84" i="5"/>
  <c r="C85" i="5"/>
  <c r="C86" i="5"/>
  <c r="C87" i="5"/>
  <c r="AB87" i="5"/>
  <c r="C88" i="5"/>
  <c r="C89" i="5"/>
  <c r="C90" i="5"/>
  <c r="C91" i="5"/>
  <c r="C92" i="5"/>
  <c r="C93" i="5"/>
  <c r="B6" i="6"/>
  <c r="G59" i="6"/>
  <c r="B59" i="6"/>
  <c r="C94" i="5"/>
  <c r="AB94" i="5"/>
  <c r="C95" i="5"/>
  <c r="C96" i="5"/>
  <c r="C97" i="5"/>
  <c r="C98" i="5"/>
  <c r="C99" i="5"/>
  <c r="C100" i="5"/>
  <c r="C101" i="5"/>
  <c r="C102" i="5"/>
  <c r="V102" i="5"/>
  <c r="E102" i="5" s="1"/>
  <c r="X102" i="5" s="1"/>
  <c r="I102" i="5"/>
  <c r="C103" i="5"/>
  <c r="C104" i="5"/>
  <c r="C105" i="5"/>
  <c r="V105" i="5"/>
  <c r="E105" i="5" s="1"/>
  <c r="X105" i="5" s="1"/>
  <c r="C106" i="5"/>
  <c r="C107" i="5"/>
  <c r="C108" i="5"/>
  <c r="C109" i="5"/>
  <c r="C110" i="5"/>
  <c r="AB110" i="5"/>
  <c r="C111" i="5"/>
  <c r="C112" i="5"/>
  <c r="C113" i="5"/>
  <c r="V113" i="5"/>
  <c r="E113" i="5" s="1"/>
  <c r="X113" i="5" s="1"/>
  <c r="I113" i="5"/>
  <c r="C114" i="5"/>
  <c r="C115" i="5"/>
  <c r="C116" i="5"/>
  <c r="C117" i="5"/>
  <c r="C118" i="5"/>
  <c r="V118" i="5"/>
  <c r="E118" i="5" s="1"/>
  <c r="X118" i="5" s="1"/>
  <c r="G118" i="5"/>
  <c r="C119" i="5"/>
  <c r="C120" i="5"/>
  <c r="AB120" i="5"/>
  <c r="C121" i="5"/>
  <c r="C122" i="5"/>
  <c r="C123" i="5"/>
  <c r="C124" i="5"/>
  <c r="C125" i="5"/>
  <c r="C126" i="5"/>
  <c r="AB126" i="5"/>
  <c r="C127" i="5"/>
  <c r="C128" i="5"/>
  <c r="C129" i="5"/>
  <c r="V129" i="5"/>
  <c r="E129" i="5" s="1"/>
  <c r="X129" i="5" s="1"/>
  <c r="C130" i="5"/>
  <c r="C131" i="5"/>
  <c r="C132" i="5"/>
  <c r="C133" i="5"/>
  <c r="C134" i="5"/>
  <c r="V134" i="5"/>
  <c r="E134" i="5" s="1"/>
  <c r="X134" i="5" s="1"/>
  <c r="C135" i="5"/>
  <c r="C136" i="5"/>
  <c r="C137" i="5"/>
  <c r="C138" i="5"/>
  <c r="C139" i="5"/>
  <c r="C140" i="5"/>
  <c r="C141" i="5"/>
  <c r="C142" i="5"/>
  <c r="C143" i="5"/>
  <c r="C144" i="5"/>
  <c r="C145" i="5"/>
  <c r="V145" i="5"/>
  <c r="E145" i="5" s="1"/>
  <c r="X145" i="5" s="1"/>
  <c r="R145" i="5"/>
  <c r="C146" i="5"/>
  <c r="C147" i="5"/>
  <c r="C148" i="5"/>
  <c r="C149" i="5"/>
  <c r="C150" i="5"/>
  <c r="V150" i="5"/>
  <c r="E150" i="5" s="1"/>
  <c r="X150" i="5" s="1"/>
  <c r="I150" i="5"/>
  <c r="C151" i="5"/>
  <c r="C152" i="5"/>
  <c r="C153" i="5"/>
  <c r="C154" i="5"/>
  <c r="C155" i="5"/>
  <c r="C156" i="5"/>
  <c r="C157" i="5"/>
  <c r="C158" i="5"/>
  <c r="C159" i="5"/>
  <c r="C160" i="5"/>
  <c r="C161" i="5"/>
  <c r="V161" i="5"/>
  <c r="E161" i="5" s="1"/>
  <c r="X161" i="5" s="1"/>
  <c r="R161" i="5"/>
  <c r="C162" i="5"/>
  <c r="AB162" i="5"/>
  <c r="C163" i="5"/>
  <c r="C164" i="5"/>
  <c r="C165" i="5"/>
  <c r="C166" i="5"/>
  <c r="V166" i="5"/>
  <c r="E166" i="5" s="1"/>
  <c r="X166" i="5" s="1"/>
  <c r="I166" i="5"/>
  <c r="C167" i="5"/>
  <c r="C168" i="5"/>
  <c r="C169" i="5"/>
  <c r="C170" i="5"/>
  <c r="C171" i="5"/>
  <c r="C172" i="5"/>
  <c r="C173" i="5"/>
  <c r="C174" i="5"/>
  <c r="AB174" i="5"/>
  <c r="C175" i="5"/>
  <c r="C176" i="5"/>
  <c r="C177" i="5"/>
  <c r="AB177" i="5"/>
  <c r="C178" i="5"/>
  <c r="C179" i="5"/>
  <c r="C180" i="5"/>
  <c r="C181" i="5"/>
  <c r="C182" i="5"/>
  <c r="V182" i="5"/>
  <c r="E182" i="5" s="1"/>
  <c r="X182" i="5" s="1"/>
  <c r="G182" i="5"/>
  <c r="C183" i="5"/>
  <c r="C184" i="5"/>
  <c r="C185" i="5"/>
  <c r="V185" i="5"/>
  <c r="E185" i="5" s="1"/>
  <c r="X185" i="5" s="1"/>
  <c r="G185" i="5"/>
  <c r="C186" i="5"/>
  <c r="C187" i="5"/>
  <c r="C188" i="5"/>
  <c r="C189" i="5"/>
  <c r="C190" i="5"/>
  <c r="C191" i="5"/>
  <c r="C192" i="5"/>
  <c r="C193" i="5"/>
  <c r="V193" i="5"/>
  <c r="E193" i="5" s="1"/>
  <c r="X193" i="5" s="1"/>
  <c r="C194" i="5"/>
  <c r="C195" i="5"/>
  <c r="C196" i="5"/>
  <c r="C197" i="5"/>
  <c r="C198" i="5"/>
  <c r="V198" i="5"/>
  <c r="E198" i="5" s="1"/>
  <c r="X198" i="5" s="1"/>
  <c r="C199" i="5"/>
  <c r="C200" i="5"/>
  <c r="C201" i="5"/>
  <c r="C202" i="5"/>
  <c r="C203" i="5"/>
  <c r="C204" i="5"/>
  <c r="C205" i="5"/>
  <c r="C206" i="5"/>
  <c r="V206" i="5"/>
  <c r="E206" i="5" s="1"/>
  <c r="X206" i="5" s="1"/>
  <c r="C207" i="5"/>
  <c r="C208" i="5"/>
  <c r="C209" i="5"/>
  <c r="C210" i="5"/>
  <c r="C211" i="5"/>
  <c r="C212" i="5"/>
  <c r="C213" i="5"/>
  <c r="C214" i="5"/>
  <c r="AB214" i="5"/>
  <c r="C215" i="5"/>
  <c r="C216" i="5"/>
  <c r="V216" i="5"/>
  <c r="E216" i="5" s="1"/>
  <c r="X216" i="5" s="1"/>
  <c r="R216" i="5"/>
  <c r="C217" i="5"/>
  <c r="V217" i="5"/>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E246" i="5" s="1"/>
  <c r="X246" i="5" s="1"/>
  <c r="H246" i="5"/>
  <c r="C247" i="5"/>
  <c r="C248" i="5"/>
  <c r="C249" i="5"/>
  <c r="V249" i="5"/>
  <c r="E249" i="5" s="1"/>
  <c r="X249" i="5" s="1"/>
  <c r="C250" i="5"/>
  <c r="C251" i="5"/>
  <c r="C252" i="5"/>
  <c r="C253" i="5"/>
  <c r="C254" i="5"/>
  <c r="C255" i="5"/>
  <c r="C256" i="5"/>
  <c r="C257" i="5"/>
  <c r="V257" i="5"/>
  <c r="E257" i="5" s="1"/>
  <c r="X257" i="5" s="1"/>
  <c r="I257" i="5"/>
  <c r="C258" i="5"/>
  <c r="C259" i="5"/>
  <c r="C260" i="5"/>
  <c r="C261" i="5"/>
  <c r="C262" i="5"/>
  <c r="V262" i="5"/>
  <c r="E262" i="5" s="1"/>
  <c r="X262" i="5" s="1"/>
  <c r="R262" i="5"/>
  <c r="C263" i="5"/>
  <c r="C264" i="5"/>
  <c r="C265" i="5"/>
  <c r="C266" i="5"/>
  <c r="C267" i="5"/>
  <c r="C268" i="5"/>
  <c r="C269" i="5"/>
  <c r="C270" i="5"/>
  <c r="C271" i="5"/>
  <c r="C272" i="5"/>
  <c r="C273" i="5"/>
  <c r="C274" i="5"/>
  <c r="AB274" i="5"/>
  <c r="C275" i="5"/>
  <c r="C276" i="5"/>
  <c r="C277" i="5"/>
  <c r="C278" i="5"/>
  <c r="V278" i="5"/>
  <c r="E278" i="5" s="1"/>
  <c r="X278" i="5" s="1"/>
  <c r="H278" i="5"/>
  <c r="C279" i="5"/>
  <c r="C280" i="5"/>
  <c r="C281" i="5"/>
  <c r="V281" i="5"/>
  <c r="E281" i="5" s="1"/>
  <c r="X281" i="5" s="1"/>
  <c r="C282" i="5"/>
  <c r="C283" i="5"/>
  <c r="C284" i="5"/>
  <c r="C285" i="5"/>
  <c r="C286" i="5"/>
  <c r="AB286" i="5"/>
  <c r="C287" i="5"/>
  <c r="C288" i="5"/>
  <c r="C289" i="5"/>
  <c r="V289" i="5"/>
  <c r="E289" i="5" s="1"/>
  <c r="X289" i="5" s="1"/>
  <c r="R289" i="5"/>
  <c r="C290" i="5"/>
  <c r="C291" i="5"/>
  <c r="C292" i="5"/>
  <c r="C293" i="5"/>
  <c r="C294" i="5"/>
  <c r="C295" i="5"/>
  <c r="C296" i="5"/>
  <c r="C297" i="5"/>
  <c r="C298" i="5"/>
  <c r="AB298" i="5"/>
  <c r="C299" i="5"/>
  <c r="C300" i="5"/>
  <c r="C301" i="5"/>
  <c r="C302" i="5"/>
  <c r="C303" i="5"/>
  <c r="C304" i="5"/>
  <c r="C305" i="5"/>
  <c r="V305" i="5"/>
  <c r="E305" i="5" s="1"/>
  <c r="X305" i="5" s="1"/>
  <c r="C306" i="5"/>
  <c r="C307" i="5"/>
  <c r="C308" i="5"/>
  <c r="C309" i="5"/>
  <c r="C310" i="5"/>
  <c r="V310" i="5"/>
  <c r="E310" i="5" s="1"/>
  <c r="X310" i="5" s="1"/>
  <c r="J310" i="5"/>
  <c r="C311" i="5"/>
  <c r="C312" i="5"/>
  <c r="C313" i="5"/>
  <c r="V313" i="5"/>
  <c r="E313" i="5" s="1"/>
  <c r="X313" i="5" s="1"/>
  <c r="C314" i="5"/>
  <c r="C315" i="5"/>
  <c r="C316" i="5"/>
  <c r="C317" i="5"/>
  <c r="C318" i="5"/>
  <c r="AB318" i="5"/>
  <c r="C319" i="5"/>
  <c r="C320" i="5"/>
  <c r="C321" i="5"/>
  <c r="V321" i="5"/>
  <c r="E321" i="5" s="1"/>
  <c r="X321" i="5" s="1"/>
  <c r="J321" i="5"/>
  <c r="C322" i="5"/>
  <c r="C323" i="5"/>
  <c r="C324" i="5"/>
  <c r="C325" i="5"/>
  <c r="C326" i="5"/>
  <c r="AB326" i="5"/>
  <c r="C327" i="5"/>
  <c r="C328" i="5"/>
  <c r="C329" i="5"/>
  <c r="C330" i="5"/>
  <c r="C331" i="5"/>
  <c r="C332" i="5"/>
  <c r="C333" i="5"/>
  <c r="C334" i="5"/>
  <c r="C335" i="5"/>
  <c r="C336" i="5"/>
  <c r="C337" i="5"/>
  <c r="C338" i="5"/>
  <c r="C339" i="5"/>
  <c r="C340" i="5"/>
  <c r="C341" i="5"/>
  <c r="C342" i="5"/>
  <c r="V342" i="5"/>
  <c r="E342" i="5" s="1"/>
  <c r="X342" i="5" s="1"/>
  <c r="F342" i="5"/>
  <c r="C343" i="5"/>
  <c r="C344" i="5"/>
  <c r="C345" i="5"/>
  <c r="C346" i="5"/>
  <c r="C347" i="5"/>
  <c r="C348" i="5"/>
  <c r="C349" i="5"/>
  <c r="C350" i="5"/>
  <c r="C351" i="5"/>
  <c r="C352" i="5"/>
  <c r="C353" i="5"/>
  <c r="C354" i="5"/>
  <c r="C355" i="5"/>
  <c r="C356" i="5"/>
  <c r="C357" i="5"/>
  <c r="C358" i="5"/>
  <c r="V358" i="5"/>
  <c r="E358" i="5" s="1"/>
  <c r="X358" i="5" s="1"/>
  <c r="C359" i="5"/>
  <c r="C360" i="5"/>
  <c r="C361" i="5"/>
  <c r="V361" i="5"/>
  <c r="E361" i="5" s="1"/>
  <c r="X361" i="5" s="1"/>
  <c r="C362" i="5"/>
  <c r="AB362" i="5"/>
  <c r="C363" i="5"/>
  <c r="C364" i="5"/>
  <c r="C365" i="5"/>
  <c r="C366" i="5"/>
  <c r="AB366" i="5"/>
  <c r="C367" i="5"/>
  <c r="C368" i="5"/>
  <c r="C369" i="5"/>
  <c r="V369" i="5"/>
  <c r="E369" i="5" s="1"/>
  <c r="X369" i="5" s="1"/>
  <c r="C370" i="5"/>
  <c r="C371" i="5"/>
  <c r="C372" i="5"/>
  <c r="C373" i="5"/>
  <c r="C374" i="5"/>
  <c r="V374" i="5"/>
  <c r="E374" i="5" s="1"/>
  <c r="X374" i="5" s="1"/>
  <c r="C375" i="5"/>
  <c r="C376" i="5"/>
  <c r="C377" i="5"/>
  <c r="C378" i="5"/>
  <c r="C379" i="5"/>
  <c r="C380" i="5"/>
  <c r="V380" i="5"/>
  <c r="E380" i="5" s="1"/>
  <c r="X380" i="5" s="1"/>
  <c r="C381" i="5"/>
  <c r="C382" i="5"/>
  <c r="C383" i="5"/>
  <c r="C384" i="5"/>
  <c r="C385" i="5"/>
  <c r="V385" i="5"/>
  <c r="E385" i="5" s="1"/>
  <c r="X385" i="5" s="1"/>
  <c r="J385" i="5"/>
  <c r="C386" i="5"/>
  <c r="C387" i="5"/>
  <c r="C388" i="5"/>
  <c r="V388" i="5"/>
  <c r="E388" i="5" s="1"/>
  <c r="X388" i="5" s="1"/>
  <c r="G388" i="5"/>
  <c r="C389" i="5"/>
  <c r="C390" i="5"/>
  <c r="V390" i="5"/>
  <c r="E390" i="5" s="1"/>
  <c r="X390" i="5" s="1"/>
  <c r="C391" i="5"/>
  <c r="C392" i="5"/>
  <c r="C393" i="5"/>
  <c r="AB393" i="5"/>
  <c r="C394" i="5"/>
  <c r="C395" i="5"/>
  <c r="C396" i="5"/>
  <c r="C397" i="5"/>
  <c r="C398" i="5"/>
  <c r="C399" i="5"/>
  <c r="C400" i="5"/>
  <c r="C401" i="5"/>
  <c r="AB401" i="5"/>
  <c r="C402" i="5"/>
  <c r="AB402" i="5"/>
  <c r="C403" i="5"/>
  <c r="C404" i="5"/>
  <c r="C405" i="5"/>
  <c r="C406" i="5"/>
  <c r="AB406" i="5"/>
  <c r="C407" i="5"/>
  <c r="C408" i="5"/>
  <c r="C409" i="5"/>
  <c r="V409" i="5"/>
  <c r="E409" i="5" s="1"/>
  <c r="X409" i="5" s="1"/>
  <c r="C410" i="5"/>
  <c r="V410" i="5"/>
  <c r="E410" i="5" s="1"/>
  <c r="X410" i="5" s="1"/>
  <c r="R410" i="5"/>
  <c r="C411" i="5"/>
  <c r="C412" i="5"/>
  <c r="V412" i="5"/>
  <c r="E412" i="5" s="1"/>
  <c r="X412" i="5" s="1"/>
  <c r="C413" i="5"/>
  <c r="C414" i="5"/>
  <c r="V414" i="5"/>
  <c r="E414" i="5" s="1"/>
  <c r="X414" i="5" s="1"/>
  <c r="C415" i="5"/>
  <c r="C416" i="5"/>
  <c r="C417" i="5"/>
  <c r="V417" i="5"/>
  <c r="E417" i="5" s="1"/>
  <c r="X417" i="5" s="1"/>
  <c r="H417" i="5"/>
  <c r="C418" i="5"/>
  <c r="C419" i="5"/>
  <c r="C420" i="5"/>
  <c r="C421" i="5"/>
  <c r="C422" i="5"/>
  <c r="V422" i="5"/>
  <c r="E422" i="5" s="1"/>
  <c r="X422" i="5" s="1"/>
  <c r="R422" i="5"/>
  <c r="C423" i="5"/>
  <c r="C424" i="5"/>
  <c r="C425" i="5"/>
  <c r="C426" i="5"/>
  <c r="C427" i="5"/>
  <c r="C428" i="5"/>
  <c r="V428" i="5"/>
  <c r="E428" i="5" s="1"/>
  <c r="X428" i="5" s="1"/>
  <c r="I428" i="5"/>
  <c r="C429" i="5"/>
  <c r="C430" i="5"/>
  <c r="C431" i="5"/>
  <c r="C432" i="5"/>
  <c r="C433" i="5"/>
  <c r="V433" i="5"/>
  <c r="E433" i="5" s="1"/>
  <c r="X433" i="5" s="1"/>
  <c r="C434" i="5"/>
  <c r="C435" i="5"/>
  <c r="C436" i="5"/>
  <c r="C437" i="5"/>
  <c r="C438" i="5"/>
  <c r="AB438" i="5"/>
  <c r="C439" i="5"/>
  <c r="C440" i="5"/>
  <c r="C441" i="5"/>
  <c r="V441" i="5"/>
  <c r="E441" i="5" s="1"/>
  <c r="X441" i="5" s="1"/>
  <c r="C442" i="5"/>
  <c r="AB442" i="5"/>
  <c r="C443" i="5"/>
  <c r="C444" i="5"/>
  <c r="V444" i="5"/>
  <c r="E444" i="5" s="1"/>
  <c r="X444" i="5" s="1"/>
  <c r="C445" i="5"/>
  <c r="C446" i="5"/>
  <c r="V446" i="5"/>
  <c r="E446" i="5" s="1"/>
  <c r="X446" i="5" s="1"/>
  <c r="F446" i="5"/>
  <c r="C447" i="5"/>
  <c r="C448" i="5"/>
  <c r="C449" i="5"/>
  <c r="C450" i="5"/>
  <c r="C451" i="5"/>
  <c r="C452" i="5"/>
  <c r="V452" i="5"/>
  <c r="E452" i="5" s="1"/>
  <c r="X452" i="5" s="1"/>
  <c r="H452" i="5"/>
  <c r="C453" i="5"/>
  <c r="C454" i="5"/>
  <c r="V454" i="5"/>
  <c r="E454" i="5" s="1"/>
  <c r="X454" i="5" s="1"/>
  <c r="G454" i="5"/>
  <c r="C455" i="5"/>
  <c r="C456" i="5"/>
  <c r="C457" i="5"/>
  <c r="V457" i="5"/>
  <c r="E457" i="5" s="1"/>
  <c r="X457" i="5" s="1"/>
  <c r="C458" i="5"/>
  <c r="C459" i="5"/>
  <c r="C460" i="5"/>
  <c r="V460" i="5"/>
  <c r="E460" i="5" s="1"/>
  <c r="X460" i="5" s="1"/>
  <c r="C461" i="5"/>
  <c r="C462" i="5"/>
  <c r="V462" i="5"/>
  <c r="E462" i="5" s="1"/>
  <c r="X462" i="5" s="1"/>
  <c r="C463" i="5"/>
  <c r="C464" i="5"/>
  <c r="C465" i="5"/>
  <c r="C466" i="5"/>
  <c r="C467" i="5"/>
  <c r="C468" i="5"/>
  <c r="C469" i="5"/>
  <c r="C470" i="5"/>
  <c r="C471" i="5"/>
  <c r="C472" i="5"/>
  <c r="C473" i="5"/>
  <c r="C474" i="5"/>
  <c r="C475" i="5"/>
  <c r="C476" i="5"/>
  <c r="V476" i="5"/>
  <c r="E476" i="5" s="1"/>
  <c r="X476" i="5" s="1"/>
  <c r="F476" i="5"/>
  <c r="C477" i="5"/>
  <c r="C478" i="5"/>
  <c r="V478" i="5"/>
  <c r="E478" i="5" s="1"/>
  <c r="X478" i="5" s="1"/>
  <c r="I478" i="5"/>
  <c r="C479" i="5"/>
  <c r="C480" i="5"/>
  <c r="C481" i="5"/>
  <c r="C482" i="5"/>
  <c r="C483" i="5"/>
  <c r="C484" i="5"/>
  <c r="V484" i="5"/>
  <c r="E484" i="5" s="1"/>
  <c r="X484" i="5" s="1"/>
  <c r="C485" i="5"/>
  <c r="C486" i="5"/>
  <c r="C487" i="5"/>
  <c r="C488" i="5"/>
  <c r="C489" i="5"/>
  <c r="C490" i="5"/>
  <c r="C491" i="5"/>
  <c r="C492" i="5"/>
  <c r="C493" i="5"/>
  <c r="C494" i="5"/>
  <c r="V494" i="5"/>
  <c r="E494" i="5" s="1"/>
  <c r="X494" i="5" s="1"/>
  <c r="J494" i="5"/>
  <c r="C495" i="5"/>
  <c r="C496" i="5"/>
  <c r="C497" i="5"/>
  <c r="V497" i="5"/>
  <c r="E497" i="5" s="1"/>
  <c r="X497" i="5" s="1"/>
  <c r="R497" i="5"/>
  <c r="C498" i="5"/>
  <c r="C499" i="5"/>
  <c r="C500" i="5"/>
  <c r="V500" i="5"/>
  <c r="E500" i="5" s="1"/>
  <c r="X500" i="5" s="1"/>
  <c r="G500" i="5"/>
  <c r="C501" i="5"/>
  <c r="C502" i="5"/>
  <c r="AB502" i="5"/>
  <c r="C503" i="5"/>
  <c r="C504" i="5"/>
  <c r="C505" i="5"/>
  <c r="AB505" i="5"/>
  <c r="C506" i="5"/>
  <c r="C507" i="5"/>
  <c r="C508" i="5"/>
  <c r="C509" i="5"/>
  <c r="C510" i="5"/>
  <c r="V510" i="5"/>
  <c r="E510" i="5" s="1"/>
  <c r="X510" i="5" s="1"/>
  <c r="H510" i="5"/>
  <c r="C511" i="5"/>
  <c r="C512" i="5"/>
  <c r="C513" i="5"/>
  <c r="V513" i="5"/>
  <c r="E513" i="5" s="1"/>
  <c r="X513" i="5" s="1"/>
  <c r="R513" i="5"/>
  <c r="C514" i="5"/>
  <c r="C515" i="5"/>
  <c r="C516" i="5"/>
  <c r="V516" i="5"/>
  <c r="E516" i="5" s="1"/>
  <c r="X516" i="5" s="1"/>
  <c r="H516" i="5"/>
  <c r="C517" i="5"/>
  <c r="C518" i="5"/>
  <c r="C519" i="5"/>
  <c r="C520" i="5"/>
  <c r="C521" i="5"/>
  <c r="C522" i="5"/>
  <c r="C523" i="5"/>
  <c r="C524" i="5"/>
  <c r="C525" i="5"/>
  <c r="C526" i="5"/>
  <c r="V526" i="5"/>
  <c r="E526" i="5" s="1"/>
  <c r="X526" i="5" s="1"/>
  <c r="C527" i="5"/>
  <c r="C528" i="5"/>
  <c r="C529" i="5"/>
  <c r="AB529" i="5"/>
  <c r="C530" i="5"/>
  <c r="C531" i="5"/>
  <c r="C532" i="5"/>
  <c r="V532" i="5"/>
  <c r="E532" i="5" s="1"/>
  <c r="X532" i="5" s="1"/>
  <c r="C533" i="5"/>
  <c r="C534" i="5"/>
  <c r="V534" i="5"/>
  <c r="E534" i="5" s="1"/>
  <c r="X534" i="5" s="1"/>
  <c r="F534" i="5"/>
  <c r="C535" i="5"/>
  <c r="C536" i="5"/>
  <c r="C537" i="5"/>
  <c r="C538" i="5"/>
  <c r="C539" i="5"/>
  <c r="C540" i="5"/>
  <c r="C541" i="5"/>
  <c r="C542" i="5"/>
  <c r="V542" i="5"/>
  <c r="E542" i="5" s="1"/>
  <c r="X542" i="5" s="1"/>
  <c r="C543" i="5"/>
  <c r="C544" i="5"/>
  <c r="C545" i="5"/>
  <c r="AB545" i="5"/>
  <c r="C546" i="5"/>
  <c r="C547" i="5"/>
  <c r="C548" i="5"/>
  <c r="V548" i="5"/>
  <c r="E548" i="5" s="1"/>
  <c r="X548" i="5" s="1"/>
  <c r="F548" i="5"/>
  <c r="C549" i="5"/>
  <c r="C550" i="5"/>
  <c r="C551" i="5"/>
  <c r="C552" i="5"/>
  <c r="C553" i="5"/>
  <c r="C554" i="5"/>
  <c r="C555" i="5"/>
  <c r="C556" i="5"/>
  <c r="C557" i="5"/>
  <c r="C558" i="5"/>
  <c r="C559" i="5"/>
  <c r="C560" i="5"/>
  <c r="C561" i="5"/>
  <c r="C562" i="5"/>
  <c r="C563" i="5"/>
  <c r="C564" i="5"/>
  <c r="C565" i="5"/>
  <c r="C566" i="5"/>
  <c r="V566" i="5"/>
  <c r="E566" i="5" s="1"/>
  <c r="X566" i="5" s="1"/>
  <c r="C567" i="5"/>
  <c r="C568" i="5"/>
  <c r="C569" i="5"/>
  <c r="C570" i="5"/>
  <c r="C571" i="5"/>
  <c r="C572" i="5"/>
  <c r="C573" i="5"/>
  <c r="C574" i="5"/>
  <c r="V574" i="5"/>
  <c r="E574" i="5" s="1"/>
  <c r="X574" i="5" s="1"/>
  <c r="C575" i="5"/>
  <c r="C576" i="5"/>
  <c r="C577" i="5"/>
  <c r="V577" i="5"/>
  <c r="E577" i="5" s="1"/>
  <c r="X577" i="5" s="1"/>
  <c r="F577" i="5"/>
  <c r="C578" i="5"/>
  <c r="C579" i="5"/>
  <c r="C580" i="5"/>
  <c r="C581" i="5"/>
  <c r="C582" i="5"/>
  <c r="V582" i="5"/>
  <c r="E582" i="5" s="1"/>
  <c r="X582" i="5" s="1"/>
  <c r="C583" i="5"/>
  <c r="C584" i="5"/>
  <c r="C585" i="5"/>
  <c r="C586" i="5"/>
  <c r="V586" i="5"/>
  <c r="E586" i="5" s="1"/>
  <c r="X586" i="5" s="1"/>
  <c r="C587" i="5"/>
  <c r="C588" i="5"/>
  <c r="V588" i="5"/>
  <c r="E588" i="5" s="1"/>
  <c r="X588" i="5" s="1"/>
  <c r="C589" i="5"/>
  <c r="C590" i="5"/>
  <c r="C591" i="5"/>
  <c r="C592" i="5"/>
  <c r="C593" i="5"/>
  <c r="C594" i="5"/>
  <c r="C595" i="5"/>
  <c r="C596" i="5"/>
  <c r="C597" i="5"/>
  <c r="C598" i="5"/>
  <c r="V598" i="5"/>
  <c r="E598" i="5" s="1"/>
  <c r="X598" i="5" s="1"/>
  <c r="J598" i="5"/>
  <c r="C599" i="5"/>
  <c r="C600" i="5"/>
  <c r="C601" i="5"/>
  <c r="V601" i="5"/>
  <c r="E601" i="5" s="1"/>
  <c r="X601" i="5" s="1"/>
  <c r="I601" i="5"/>
  <c r="C602" i="5"/>
  <c r="C603" i="5"/>
  <c r="C604" i="5"/>
  <c r="V604" i="5"/>
  <c r="E604" i="5" s="1"/>
  <c r="X604" i="5" s="1"/>
  <c r="F604" i="5"/>
  <c r="C605" i="5"/>
  <c r="C606" i="5"/>
  <c r="V606" i="5"/>
  <c r="E606" i="5" s="1"/>
  <c r="X606" i="5" s="1"/>
  <c r="C607" i="5"/>
  <c r="C608" i="5"/>
  <c r="C609" i="5"/>
  <c r="C610" i="5"/>
  <c r="V610" i="5"/>
  <c r="E610" i="5" s="1"/>
  <c r="X610" i="5" s="1"/>
  <c r="C611" i="5"/>
  <c r="C612" i="5"/>
  <c r="V612" i="5"/>
  <c r="E612" i="5" s="1"/>
  <c r="X612" i="5" s="1"/>
  <c r="C613" i="5"/>
  <c r="C614" i="5"/>
  <c r="V614" i="5"/>
  <c r="E614" i="5" s="1"/>
  <c r="X614" i="5" s="1"/>
  <c r="C615" i="5"/>
  <c r="C616" i="5"/>
  <c r="C617" i="5"/>
  <c r="AB617" i="5"/>
  <c r="C618" i="5"/>
  <c r="C619" i="5"/>
  <c r="C620" i="5"/>
  <c r="V620" i="5"/>
  <c r="E620" i="5" s="1"/>
  <c r="X620" i="5" s="1"/>
  <c r="C621" i="5"/>
  <c r="C622" i="5"/>
  <c r="V622" i="5"/>
  <c r="E622" i="5" s="1"/>
  <c r="X622" i="5" s="1"/>
  <c r="R622" i="5"/>
  <c r="C623" i="5"/>
  <c r="C624" i="5"/>
  <c r="C625" i="5"/>
  <c r="V625" i="5"/>
  <c r="E625" i="5" s="1"/>
  <c r="X625" i="5" s="1"/>
  <c r="C626" i="5"/>
  <c r="C627" i="5"/>
  <c r="C628" i="5"/>
  <c r="C629" i="5"/>
  <c r="C630" i="5"/>
  <c r="V630" i="5"/>
  <c r="E630" i="5" s="1"/>
  <c r="X630" i="5" s="1"/>
  <c r="C631" i="5"/>
  <c r="C632" i="5"/>
  <c r="C633" i="5"/>
  <c r="C634" i="5"/>
  <c r="C635" i="5"/>
  <c r="C636" i="5"/>
  <c r="C637" i="5"/>
  <c r="C638" i="5"/>
  <c r="V638" i="5"/>
  <c r="E638" i="5" s="1"/>
  <c r="X638" i="5" s="1"/>
  <c r="C639" i="5"/>
  <c r="C640" i="5"/>
  <c r="C641" i="5"/>
  <c r="C642" i="5"/>
  <c r="C643" i="5"/>
  <c r="C644" i="5"/>
  <c r="V644" i="5"/>
  <c r="E644" i="5" s="1"/>
  <c r="X644" i="5" s="1"/>
  <c r="G644" i="5"/>
  <c r="C645" i="5"/>
  <c r="C646" i="5"/>
  <c r="V646" i="5"/>
  <c r="E646" i="5" s="1"/>
  <c r="X646" i="5" s="1"/>
  <c r="C647" i="5"/>
  <c r="C648" i="5"/>
  <c r="C649" i="5"/>
  <c r="V649" i="5"/>
  <c r="E649" i="5" s="1"/>
  <c r="X649" i="5" s="1"/>
  <c r="C650" i="5"/>
  <c r="C651" i="5"/>
  <c r="C652" i="5"/>
  <c r="C653" i="5"/>
  <c r="C654" i="5"/>
  <c r="C655" i="5"/>
  <c r="C656" i="5"/>
  <c r="C657" i="5"/>
  <c r="V657" i="5"/>
  <c r="E657" i="5" s="1"/>
  <c r="X657" i="5" s="1"/>
  <c r="I657" i="5"/>
  <c r="C658" i="5"/>
  <c r="C659" i="5"/>
  <c r="C660" i="5"/>
  <c r="V660" i="5"/>
  <c r="E660" i="5" s="1"/>
  <c r="X660" i="5" s="1"/>
  <c r="C661" i="5"/>
  <c r="C662" i="5"/>
  <c r="C663" i="5"/>
  <c r="C664" i="5"/>
  <c r="C665" i="5"/>
  <c r="V665" i="5"/>
  <c r="E665" i="5" s="1"/>
  <c r="X665" i="5" s="1"/>
  <c r="H665" i="5"/>
  <c r="C666" i="5"/>
  <c r="C667" i="5"/>
  <c r="C668" i="5"/>
  <c r="V668" i="5"/>
  <c r="E668" i="5" s="1"/>
  <c r="X668" i="5" s="1"/>
  <c r="C669" i="5"/>
  <c r="C670" i="5"/>
  <c r="C671" i="5"/>
  <c r="C672" i="5"/>
  <c r="V672" i="5"/>
  <c r="E672" i="5" s="1"/>
  <c r="X672" i="5" s="1"/>
  <c r="G672" i="5"/>
  <c r="C673" i="5"/>
  <c r="C674" i="5"/>
  <c r="C675" i="5"/>
  <c r="C676" i="5"/>
  <c r="C677" i="5"/>
  <c r="C678" i="5"/>
  <c r="V678" i="5"/>
  <c r="E678" i="5" s="1"/>
  <c r="X678" i="5" s="1"/>
  <c r="C679" i="5"/>
  <c r="C680" i="5"/>
  <c r="C681" i="5"/>
  <c r="C682" i="5"/>
  <c r="C683" i="5"/>
  <c r="C684" i="5"/>
  <c r="C685" i="5"/>
  <c r="C686" i="5"/>
  <c r="V686" i="5"/>
  <c r="E686" i="5" s="1"/>
  <c r="X686" i="5" s="1"/>
  <c r="C687" i="5"/>
  <c r="C688" i="5"/>
  <c r="C689" i="5"/>
  <c r="V689" i="5"/>
  <c r="E689" i="5" s="1"/>
  <c r="X689" i="5" s="1"/>
  <c r="C690" i="5"/>
  <c r="C691" i="5"/>
  <c r="C692" i="5"/>
  <c r="C693" i="5"/>
  <c r="C694" i="5"/>
  <c r="V694" i="5"/>
  <c r="E694" i="5" s="1"/>
  <c r="X694" i="5" s="1"/>
  <c r="J694" i="5"/>
  <c r="C695" i="5"/>
  <c r="C696" i="5"/>
  <c r="V696" i="5"/>
  <c r="E696" i="5" s="1"/>
  <c r="X696" i="5" s="1"/>
  <c r="C697" i="5"/>
  <c r="V697" i="5"/>
  <c r="E697" i="5" s="1"/>
  <c r="X697" i="5" s="1"/>
  <c r="G697" i="5"/>
  <c r="C698" i="5"/>
  <c r="C699" i="5"/>
  <c r="C700" i="5"/>
  <c r="C701" i="5"/>
  <c r="C702" i="5"/>
  <c r="V702" i="5"/>
  <c r="E702" i="5" s="1"/>
  <c r="X702" i="5" s="1"/>
  <c r="J702" i="5"/>
  <c r="C703" i="5"/>
  <c r="C704" i="5"/>
  <c r="C705" i="5"/>
  <c r="C706" i="5"/>
  <c r="C707" i="5"/>
  <c r="C708" i="5"/>
  <c r="C709" i="5"/>
  <c r="C710" i="5"/>
  <c r="V710" i="5"/>
  <c r="E710" i="5" s="1"/>
  <c r="X710" i="5" s="1"/>
  <c r="I710" i="5"/>
  <c r="C711" i="5"/>
  <c r="C712" i="5"/>
  <c r="V712" i="5"/>
  <c r="E712" i="5" s="1"/>
  <c r="X712" i="5" s="1"/>
  <c r="F712" i="5"/>
  <c r="C713" i="5"/>
  <c r="AB713" i="5"/>
  <c r="C714" i="5"/>
  <c r="C715" i="5"/>
  <c r="C716" i="5"/>
  <c r="C717" i="5"/>
  <c r="C718" i="5"/>
  <c r="V718" i="5"/>
  <c r="E718" i="5" s="1"/>
  <c r="X718" i="5" s="1"/>
  <c r="C719" i="5"/>
  <c r="C720" i="5"/>
  <c r="V720" i="5"/>
  <c r="E720" i="5" s="1"/>
  <c r="X720" i="5" s="1"/>
  <c r="C721" i="5"/>
  <c r="C722" i="5"/>
  <c r="C723" i="5"/>
  <c r="C724" i="5"/>
  <c r="C725" i="5"/>
  <c r="C726" i="5"/>
  <c r="V726" i="5"/>
  <c r="E726" i="5" s="1"/>
  <c r="X726" i="5" s="1"/>
  <c r="C727" i="5"/>
  <c r="C728" i="5"/>
  <c r="V728" i="5"/>
  <c r="E728" i="5" s="1"/>
  <c r="X728" i="5" s="1"/>
  <c r="H728" i="5"/>
  <c r="C729" i="5"/>
  <c r="V729" i="5"/>
  <c r="E729" i="5" s="1"/>
  <c r="X729" i="5" s="1"/>
  <c r="J729" i="5"/>
  <c r="C730" i="5"/>
  <c r="C731" i="5"/>
  <c r="C732" i="5"/>
  <c r="C733" i="5"/>
  <c r="C734" i="5"/>
  <c r="C735" i="5"/>
  <c r="C736" i="5"/>
  <c r="V736" i="5"/>
  <c r="E736" i="5" s="1"/>
  <c r="X736" i="5" s="1"/>
  <c r="G736" i="5"/>
  <c r="C737" i="5"/>
  <c r="C738" i="5"/>
  <c r="C739" i="5"/>
  <c r="C740" i="5"/>
  <c r="C741" i="5"/>
  <c r="C742" i="5"/>
  <c r="V742" i="5"/>
  <c r="E742" i="5" s="1"/>
  <c r="X742" i="5" s="1"/>
  <c r="G742" i="5"/>
  <c r="C743" i="5"/>
  <c r="C744" i="5"/>
  <c r="V744" i="5"/>
  <c r="E744" i="5" s="1"/>
  <c r="X744" i="5" s="1"/>
  <c r="H744" i="5"/>
  <c r="C745" i="5"/>
  <c r="C746" i="5"/>
  <c r="C747" i="5"/>
  <c r="C748" i="5"/>
  <c r="C749" i="5"/>
  <c r="C750" i="5"/>
  <c r="V750" i="5"/>
  <c r="E750" i="5" s="1"/>
  <c r="X750" i="5" s="1"/>
  <c r="C751" i="5"/>
  <c r="C752" i="5"/>
  <c r="V752" i="5"/>
  <c r="E752" i="5" s="1"/>
  <c r="X752" i="5" s="1"/>
  <c r="J752" i="5"/>
  <c r="C753" i="5"/>
  <c r="AB753" i="5"/>
  <c r="C754" i="5"/>
  <c r="C755" i="5"/>
  <c r="C756" i="5"/>
  <c r="C757" i="5"/>
  <c r="C758" i="5"/>
  <c r="C759" i="5"/>
  <c r="C760" i="5"/>
  <c r="V760" i="5"/>
  <c r="E760" i="5" s="1"/>
  <c r="X760" i="5" s="1"/>
  <c r="C761" i="5"/>
  <c r="C762" i="5"/>
  <c r="AB762" i="5"/>
  <c r="C763" i="5"/>
  <c r="C764" i="5"/>
  <c r="C765" i="5"/>
  <c r="C766" i="5"/>
  <c r="V766" i="5"/>
  <c r="E766" i="5" s="1"/>
  <c r="X766" i="5" s="1"/>
  <c r="C767" i="5"/>
  <c r="C768" i="5"/>
  <c r="C769" i="5"/>
  <c r="V769" i="5"/>
  <c r="E769" i="5" s="1"/>
  <c r="X769" i="5" s="1"/>
  <c r="C770" i="5"/>
  <c r="C771" i="5"/>
  <c r="C772" i="5"/>
  <c r="V772" i="5"/>
  <c r="E772" i="5" s="1"/>
  <c r="X772" i="5" s="1"/>
  <c r="G772" i="5"/>
  <c r="C773" i="5"/>
  <c r="C774" i="5"/>
  <c r="V774" i="5"/>
  <c r="E774" i="5" s="1"/>
  <c r="X774" i="5" s="1"/>
  <c r="C775" i="5"/>
  <c r="C776" i="5"/>
  <c r="C777" i="5"/>
  <c r="C778" i="5"/>
  <c r="C779" i="5"/>
  <c r="C780" i="5"/>
  <c r="C781" i="5"/>
  <c r="C782" i="5"/>
  <c r="V782" i="5"/>
  <c r="E782" i="5" s="1"/>
  <c r="X782" i="5" s="1"/>
  <c r="C783" i="5"/>
  <c r="C784" i="5"/>
  <c r="C785" i="5"/>
  <c r="C786" i="5"/>
  <c r="C787" i="5"/>
  <c r="C788" i="5"/>
  <c r="C789" i="5"/>
  <c r="C790" i="5"/>
  <c r="V790" i="5"/>
  <c r="E790" i="5" s="1"/>
  <c r="X790" i="5" s="1"/>
  <c r="C791" i="5"/>
  <c r="C792" i="5"/>
  <c r="C793" i="5"/>
  <c r="V793" i="5"/>
  <c r="E793" i="5" s="1"/>
  <c r="X793" i="5" s="1"/>
  <c r="C794" i="5"/>
  <c r="C795" i="5"/>
  <c r="C796" i="5"/>
  <c r="C797" i="5"/>
  <c r="C798" i="5"/>
  <c r="V798" i="5"/>
  <c r="E798" i="5" s="1"/>
  <c r="X798" i="5" s="1"/>
  <c r="I798" i="5"/>
  <c r="C799" i="5"/>
  <c r="C800" i="5"/>
  <c r="AB800" i="5"/>
  <c r="C801" i="5"/>
  <c r="C802" i="5"/>
  <c r="C803" i="5"/>
  <c r="V803" i="5"/>
  <c r="E803" i="5" s="1"/>
  <c r="X803" i="5" s="1"/>
  <c r="C804" i="5"/>
  <c r="C805" i="5"/>
  <c r="C806" i="5"/>
  <c r="V806" i="5"/>
  <c r="E806" i="5" s="1"/>
  <c r="X806" i="5" s="1"/>
  <c r="F806" i="5"/>
  <c r="C807" i="5"/>
  <c r="C808" i="5"/>
  <c r="C809" i="5"/>
  <c r="C810" i="5"/>
  <c r="C811" i="5"/>
  <c r="C812" i="5"/>
  <c r="C813" i="5"/>
  <c r="C814" i="5"/>
  <c r="AB814" i="5"/>
  <c r="C815" i="5"/>
  <c r="C816" i="5"/>
  <c r="C817" i="5"/>
  <c r="C818" i="5"/>
  <c r="C819" i="5"/>
  <c r="C820" i="5"/>
  <c r="V820" i="5"/>
  <c r="E820" i="5" s="1"/>
  <c r="X820" i="5" s="1"/>
  <c r="R820" i="5"/>
  <c r="C821" i="5"/>
  <c r="C822" i="5"/>
  <c r="V822" i="5"/>
  <c r="E822" i="5" s="1"/>
  <c r="X822" i="5" s="1"/>
  <c r="C823" i="5"/>
  <c r="C824" i="5"/>
  <c r="C825" i="5"/>
  <c r="V825" i="5"/>
  <c r="E825" i="5" s="1"/>
  <c r="X825" i="5" s="1"/>
  <c r="H825" i="5"/>
  <c r="C826" i="5"/>
  <c r="C827" i="5"/>
  <c r="C828" i="5"/>
  <c r="C829" i="5"/>
  <c r="C830" i="5"/>
  <c r="V830" i="5"/>
  <c r="E830" i="5" s="1"/>
  <c r="X830" i="5" s="1"/>
  <c r="R830" i="5"/>
  <c r="C831" i="5"/>
  <c r="C832" i="5"/>
  <c r="C833" i="5"/>
  <c r="AB833" i="5"/>
  <c r="C834" i="5"/>
  <c r="C835" i="5"/>
  <c r="C836" i="5"/>
  <c r="C837" i="5"/>
  <c r="C838" i="5"/>
  <c r="V838" i="5"/>
  <c r="E838" i="5" s="1"/>
  <c r="X838" i="5" s="1"/>
  <c r="C839" i="5"/>
  <c r="C840" i="5"/>
  <c r="C841" i="5"/>
  <c r="AB841" i="5"/>
  <c r="C842" i="5"/>
  <c r="C843" i="5"/>
  <c r="C844" i="5"/>
  <c r="C845" i="5"/>
  <c r="C846" i="5"/>
  <c r="V846" i="5"/>
  <c r="E846" i="5" s="1"/>
  <c r="X846" i="5" s="1"/>
  <c r="R846" i="5"/>
  <c r="C847" i="5"/>
  <c r="C848" i="5"/>
  <c r="C849" i="5"/>
  <c r="C850" i="5"/>
  <c r="C851" i="5"/>
  <c r="C852" i="5"/>
  <c r="C853" i="5"/>
  <c r="C854" i="5"/>
  <c r="V854" i="5"/>
  <c r="E854" i="5" s="1"/>
  <c r="X854" i="5" s="1"/>
  <c r="C855" i="5"/>
  <c r="C856" i="5"/>
  <c r="C857" i="5"/>
  <c r="C858" i="5"/>
  <c r="C859" i="5"/>
  <c r="C860" i="5"/>
  <c r="C861" i="5"/>
  <c r="C862" i="5"/>
  <c r="V862" i="5"/>
  <c r="E862" i="5" s="1"/>
  <c r="X862" i="5" s="1"/>
  <c r="C863" i="5"/>
  <c r="C864" i="5"/>
  <c r="C865" i="5"/>
  <c r="C866" i="5"/>
  <c r="C867" i="5"/>
  <c r="V867" i="5"/>
  <c r="E867" i="5" s="1"/>
  <c r="X867" i="5" s="1"/>
  <c r="C868" i="5"/>
  <c r="C869" i="5"/>
  <c r="C870" i="5"/>
  <c r="V870" i="5"/>
  <c r="E870" i="5" s="1"/>
  <c r="X870" i="5" s="1"/>
  <c r="C871" i="5"/>
  <c r="C872" i="5"/>
  <c r="C873" i="5"/>
  <c r="V873" i="5"/>
  <c r="E873" i="5" s="1"/>
  <c r="X873" i="5" s="1"/>
  <c r="H873" i="5"/>
  <c r="C874" i="5"/>
  <c r="C875" i="5"/>
  <c r="C876" i="5"/>
  <c r="C877" i="5"/>
  <c r="C878" i="5"/>
  <c r="V878" i="5"/>
  <c r="E878" i="5" s="1"/>
  <c r="X878" i="5" s="1"/>
  <c r="C879" i="5"/>
  <c r="C880" i="5"/>
  <c r="C881" i="5"/>
  <c r="C882" i="5"/>
  <c r="C883" i="5"/>
  <c r="C884" i="5"/>
  <c r="C885" i="5"/>
  <c r="C886" i="5"/>
  <c r="V886" i="5"/>
  <c r="E886" i="5" s="1"/>
  <c r="X886" i="5" s="1"/>
  <c r="F886" i="5"/>
  <c r="C887" i="5"/>
  <c r="C888" i="5"/>
  <c r="C889" i="5"/>
  <c r="V889" i="5"/>
  <c r="E889" i="5" s="1"/>
  <c r="X889" i="5" s="1"/>
  <c r="C890" i="5"/>
  <c r="AB890" i="5"/>
  <c r="C891" i="5"/>
  <c r="C892" i="5"/>
  <c r="C893" i="5"/>
  <c r="C894" i="5"/>
  <c r="AB894" i="5"/>
  <c r="C895" i="5"/>
  <c r="C896" i="5"/>
  <c r="C897" i="5"/>
  <c r="C898" i="5"/>
  <c r="C899" i="5"/>
  <c r="C900" i="5"/>
  <c r="C901" i="5"/>
  <c r="C902" i="5"/>
  <c r="C903" i="5"/>
  <c r="C904" i="5"/>
  <c r="C905" i="5"/>
  <c r="V905" i="5"/>
  <c r="E905" i="5" s="1"/>
  <c r="X905" i="5" s="1"/>
  <c r="R905" i="5"/>
  <c r="C906" i="5"/>
  <c r="C907" i="5"/>
  <c r="C908" i="5"/>
  <c r="C909" i="5"/>
  <c r="C910" i="5"/>
  <c r="V910" i="5"/>
  <c r="E910" i="5" s="1"/>
  <c r="X910" i="5" s="1"/>
  <c r="C911" i="5"/>
  <c r="C912" i="5"/>
  <c r="C913" i="5"/>
  <c r="C914" i="5"/>
  <c r="C915" i="5"/>
  <c r="C916" i="5"/>
  <c r="C917" i="5"/>
  <c r="C918" i="5"/>
  <c r="AB918" i="5"/>
  <c r="C919" i="5"/>
  <c r="C920" i="5"/>
  <c r="C921" i="5"/>
  <c r="V921" i="5"/>
  <c r="E921" i="5" s="1"/>
  <c r="X921" i="5" s="1"/>
  <c r="C922" i="5"/>
  <c r="C923" i="5"/>
  <c r="C924" i="5"/>
  <c r="C925" i="5"/>
  <c r="C926" i="5"/>
  <c r="AB926" i="5"/>
  <c r="C927" i="5"/>
  <c r="C928" i="5"/>
  <c r="C929" i="5"/>
  <c r="C930" i="5"/>
  <c r="AB930" i="5"/>
  <c r="C931" i="5"/>
  <c r="C932" i="5"/>
  <c r="V932" i="5"/>
  <c r="E932" i="5" s="1"/>
  <c r="X932" i="5" s="1"/>
  <c r="C933" i="5"/>
  <c r="C934" i="5"/>
  <c r="V934" i="5"/>
  <c r="E934" i="5" s="1"/>
  <c r="X934" i="5" s="1"/>
  <c r="C935" i="5"/>
  <c r="C936" i="5"/>
  <c r="C937" i="5"/>
  <c r="C938" i="5"/>
  <c r="V938" i="5"/>
  <c r="E938" i="5" s="1"/>
  <c r="X938" i="5" s="1"/>
  <c r="C939" i="5"/>
  <c r="C940" i="5"/>
  <c r="V940" i="5"/>
  <c r="E940" i="5" s="1"/>
  <c r="X940" i="5" s="1"/>
  <c r="H940" i="5"/>
  <c r="C941" i="5"/>
  <c r="C942" i="5"/>
  <c r="C943" i="5"/>
  <c r="C944" i="5"/>
  <c r="C945" i="5"/>
  <c r="C946" i="5"/>
  <c r="C947" i="5"/>
  <c r="C948" i="5"/>
  <c r="C949" i="5"/>
  <c r="C950" i="5"/>
  <c r="AB950" i="5"/>
  <c r="C951" i="5"/>
  <c r="C952" i="5"/>
  <c r="C953" i="5"/>
  <c r="V953" i="5"/>
  <c r="E953" i="5" s="1"/>
  <c r="X953" i="5" s="1"/>
  <c r="H953" i="5"/>
  <c r="C954" i="5"/>
  <c r="C955" i="5"/>
  <c r="C956" i="5"/>
  <c r="C957" i="5"/>
  <c r="C958" i="5"/>
  <c r="V958" i="5"/>
  <c r="E958" i="5" s="1"/>
  <c r="X958" i="5" s="1"/>
  <c r="C959" i="5"/>
  <c r="C960" i="5"/>
  <c r="C961" i="5"/>
  <c r="C962" i="5"/>
  <c r="C963" i="5"/>
  <c r="C964" i="5"/>
  <c r="V964" i="5"/>
  <c r="E964" i="5" s="1"/>
  <c r="X964" i="5" s="1"/>
  <c r="G964" i="5"/>
  <c r="C965" i="5"/>
  <c r="C966" i="5"/>
  <c r="V966" i="5"/>
  <c r="E966" i="5" s="1"/>
  <c r="X966" i="5" s="1"/>
  <c r="F966" i="5"/>
  <c r="C967" i="5"/>
  <c r="C968" i="5"/>
  <c r="C969" i="5"/>
  <c r="C970" i="5"/>
  <c r="C971" i="5"/>
  <c r="V971" i="5"/>
  <c r="E971" i="5" s="1"/>
  <c r="X971" i="5" s="1"/>
  <c r="J971" i="5"/>
  <c r="C972" i="5"/>
  <c r="V972" i="5"/>
  <c r="E972" i="5" s="1"/>
  <c r="X972" i="5" s="1"/>
  <c r="C973" i="5"/>
  <c r="C974" i="5"/>
  <c r="C975" i="5"/>
  <c r="C976" i="5"/>
  <c r="C977" i="5"/>
  <c r="V977" i="5"/>
  <c r="E977" i="5" s="1"/>
  <c r="X977" i="5" s="1"/>
  <c r="R977" i="5"/>
  <c r="C978" i="5"/>
  <c r="C979" i="5"/>
  <c r="V979" i="5"/>
  <c r="E979" i="5" s="1"/>
  <c r="X979" i="5" s="1"/>
  <c r="C980" i="5"/>
  <c r="V980" i="5"/>
  <c r="E980" i="5" s="1"/>
  <c r="X980" i="5" s="1"/>
  <c r="C981" i="5"/>
  <c r="C982" i="5"/>
  <c r="V982" i="5"/>
  <c r="E982" i="5" s="1"/>
  <c r="X982" i="5" s="1"/>
  <c r="C983" i="5"/>
  <c r="C984" i="5"/>
  <c r="C985" i="5"/>
  <c r="AB985" i="5"/>
  <c r="C986" i="5"/>
  <c r="C987" i="5"/>
  <c r="C988" i="5"/>
  <c r="C989" i="5"/>
  <c r="C990" i="5"/>
  <c r="C991" i="5"/>
  <c r="C992" i="5"/>
  <c r="C993" i="5"/>
  <c r="C994" i="5"/>
  <c r="C995" i="5"/>
  <c r="C996" i="5"/>
  <c r="V996" i="5"/>
  <c r="E996" i="5" s="1"/>
  <c r="X996" i="5" s="1"/>
  <c r="C997" i="5"/>
  <c r="C998" i="5"/>
  <c r="V998" i="5"/>
  <c r="E998" i="5" s="1"/>
  <c r="X998" i="5" s="1"/>
  <c r="I998" i="5"/>
  <c r="C999" i="5"/>
  <c r="C1000" i="5"/>
  <c r="C1001" i="5"/>
  <c r="AB1001" i="5"/>
  <c r="C1002" i="5"/>
  <c r="C1003" i="5"/>
  <c r="C1004" i="5"/>
  <c r="V1004" i="5"/>
  <c r="E1004" i="5" s="1"/>
  <c r="X1004" i="5" s="1"/>
  <c r="R1004" i="5"/>
  <c r="C1005" i="5"/>
  <c r="C1006" i="5"/>
  <c r="V1006" i="5"/>
  <c r="E1006" i="5" s="1"/>
  <c r="X1006" i="5" s="1"/>
  <c r="G1006" i="5"/>
  <c r="C1007" i="5"/>
  <c r="C1008" i="5"/>
  <c r="C1009" i="5"/>
  <c r="V1009" i="5"/>
  <c r="E1009" i="5" s="1"/>
  <c r="X1009" i="5" s="1"/>
  <c r="H1009" i="5"/>
  <c r="C1010" i="5"/>
  <c r="C1011" i="5"/>
  <c r="C1012" i="5"/>
  <c r="V1012" i="5"/>
  <c r="E1012" i="5" s="1"/>
  <c r="X1012" i="5" s="1"/>
  <c r="G1012" i="5"/>
  <c r="C1013" i="5"/>
  <c r="C1014" i="5"/>
  <c r="AB1014" i="5"/>
  <c r="C1015" i="5"/>
  <c r="C1016" i="5"/>
  <c r="C1017" i="5"/>
  <c r="C1018" i="5"/>
  <c r="C1019" i="5"/>
  <c r="V1019" i="5"/>
  <c r="E1019" i="5" s="1"/>
  <c r="X1019" i="5" s="1"/>
  <c r="C1020" i="5"/>
  <c r="V1020" i="5"/>
  <c r="E1020" i="5" s="1"/>
  <c r="X1020" i="5" s="1"/>
  <c r="C1021" i="5"/>
  <c r="C1022" i="5"/>
  <c r="V1022" i="5"/>
  <c r="E1022" i="5" s="1"/>
  <c r="X1022" i="5" s="1"/>
  <c r="C1023" i="5"/>
  <c r="C1024" i="5"/>
  <c r="C1025" i="5"/>
  <c r="C1026" i="5"/>
  <c r="C1027" i="5"/>
  <c r="V1027" i="5"/>
  <c r="E1027" i="5" s="1"/>
  <c r="X1027" i="5" s="1"/>
  <c r="H1027" i="5"/>
  <c r="C1028" i="5"/>
  <c r="C1029" i="5"/>
  <c r="C1030" i="5"/>
  <c r="AB1030" i="5"/>
  <c r="C1031" i="5"/>
  <c r="C1032" i="5"/>
  <c r="C1033" i="5"/>
  <c r="V1033" i="5"/>
  <c r="E1033" i="5" s="1"/>
  <c r="X1033" i="5" s="1"/>
  <c r="I1033" i="5"/>
  <c r="C1034" i="5"/>
  <c r="C1035" i="5"/>
  <c r="V1035" i="5"/>
  <c r="E1035" i="5" s="1"/>
  <c r="X1035" i="5" s="1"/>
  <c r="C1036" i="5"/>
  <c r="C1037" i="5"/>
  <c r="C1038" i="5"/>
  <c r="V1038" i="5"/>
  <c r="E1038" i="5" s="1"/>
  <c r="X1038" i="5" s="1"/>
  <c r="C1039" i="5"/>
  <c r="C1040" i="5"/>
  <c r="C1041" i="5"/>
  <c r="V1041" i="5"/>
  <c r="E1041" i="5" s="1"/>
  <c r="X1041" i="5" s="1"/>
  <c r="F1041" i="5"/>
  <c r="C1042" i="5"/>
  <c r="C1043" i="5"/>
  <c r="C1044" i="5"/>
  <c r="V1044" i="5"/>
  <c r="E1044" i="5" s="1"/>
  <c r="X1044" i="5" s="1"/>
  <c r="H1044" i="5"/>
  <c r="C1045" i="5"/>
  <c r="C1046" i="5"/>
  <c r="V1046" i="5"/>
  <c r="E1046" i="5" s="1"/>
  <c r="X1046" i="5" s="1"/>
  <c r="J1046" i="5"/>
  <c r="C1047" i="5"/>
  <c r="C1048" i="5"/>
  <c r="C1049" i="5"/>
  <c r="C1050" i="5"/>
  <c r="C1051" i="5"/>
  <c r="V1051" i="5"/>
  <c r="E1051" i="5" s="1"/>
  <c r="X1051" i="5" s="1"/>
  <c r="C1052" i="5"/>
  <c r="V1052" i="5"/>
  <c r="E1052" i="5" s="1"/>
  <c r="X1052" i="5" s="1"/>
  <c r="I1052" i="5"/>
  <c r="C1053" i="5"/>
  <c r="C1054" i="5"/>
  <c r="V1054" i="5"/>
  <c r="E1054" i="5" s="1"/>
  <c r="X1054" i="5" s="1"/>
  <c r="R1054" i="5"/>
  <c r="C1055" i="5"/>
  <c r="C1056" i="5"/>
  <c r="C1057" i="5"/>
  <c r="C1058" i="5"/>
  <c r="V1058" i="5"/>
  <c r="E1058" i="5" s="1"/>
  <c r="X1058" i="5" s="1"/>
  <c r="C1059" i="5"/>
  <c r="V1059" i="5"/>
  <c r="E1059" i="5" s="1"/>
  <c r="X1059" i="5" s="1"/>
  <c r="C1060" i="5"/>
  <c r="V1060" i="5"/>
  <c r="E1060" i="5" s="1"/>
  <c r="X1060" i="5" s="1"/>
  <c r="F1060" i="5"/>
  <c r="C1061" i="5"/>
  <c r="C1062" i="5"/>
  <c r="V1062" i="5"/>
  <c r="E1062" i="5" s="1"/>
  <c r="X1062" i="5" s="1"/>
  <c r="R1062" i="5"/>
  <c r="C1063" i="5"/>
  <c r="C1064" i="5"/>
  <c r="C1065" i="5"/>
  <c r="AB1065" i="5"/>
  <c r="C1066" i="5"/>
  <c r="V1066" i="5"/>
  <c r="E1066" i="5" s="1"/>
  <c r="X1066" i="5" s="1"/>
  <c r="C1067" i="5"/>
  <c r="C1068" i="5"/>
  <c r="V1068" i="5"/>
  <c r="E1068" i="5" s="1"/>
  <c r="X1068" i="5" s="1"/>
  <c r="I1068" i="5"/>
  <c r="C1069" i="5"/>
  <c r="C1070" i="5"/>
  <c r="AB1070" i="5"/>
  <c r="C1071" i="5"/>
  <c r="C1072" i="5"/>
  <c r="C1073" i="5"/>
  <c r="AB1073" i="5"/>
  <c r="C1074" i="5"/>
  <c r="C1075" i="5"/>
  <c r="C1076" i="5"/>
  <c r="V1076" i="5"/>
  <c r="E1076" i="5" s="1"/>
  <c r="X1076" i="5" s="1"/>
  <c r="R1076" i="5"/>
  <c r="C1077" i="5"/>
  <c r="C1078" i="5"/>
  <c r="AB1078" i="5"/>
  <c r="C1079" i="5"/>
  <c r="C1080" i="5"/>
  <c r="C1081" i="5"/>
  <c r="C1082" i="5"/>
  <c r="C1083" i="5"/>
  <c r="C1084" i="5"/>
  <c r="C1085" i="5"/>
  <c r="C1086" i="5"/>
  <c r="V1086" i="5"/>
  <c r="E1086" i="5" s="1"/>
  <c r="X1086" i="5" s="1"/>
  <c r="C1087" i="5"/>
  <c r="C1088" i="5"/>
  <c r="V1088" i="5"/>
  <c r="E1088" i="5" s="1"/>
  <c r="X1088" i="5" s="1"/>
  <c r="I1088" i="5"/>
  <c r="C1089" i="5"/>
  <c r="C1090" i="5"/>
  <c r="C1091" i="5"/>
  <c r="V1091" i="5"/>
  <c r="E1091" i="5" s="1"/>
  <c r="X1091" i="5" s="1"/>
  <c r="C1092" i="5"/>
  <c r="C1093" i="5"/>
  <c r="C1094" i="5"/>
  <c r="AB1094" i="5"/>
  <c r="C1095" i="5"/>
  <c r="C1096" i="5"/>
  <c r="C1097" i="5"/>
  <c r="C1098" i="5"/>
  <c r="C1099" i="5"/>
  <c r="C1100" i="5"/>
  <c r="C1101" i="5"/>
  <c r="C1102" i="5"/>
  <c r="C1103" i="5"/>
  <c r="C1104" i="5"/>
  <c r="V1104" i="5"/>
  <c r="E1104" i="5" s="1"/>
  <c r="X1104" i="5" s="1"/>
  <c r="C1105" i="5"/>
  <c r="C1106" i="5"/>
  <c r="C1107" i="5"/>
  <c r="V1107" i="5"/>
  <c r="E1107" i="5" s="1"/>
  <c r="X1107" i="5" s="1"/>
  <c r="C1108" i="5"/>
  <c r="C1109" i="5"/>
  <c r="C1110" i="5"/>
  <c r="V1110" i="5"/>
  <c r="E1110" i="5" s="1"/>
  <c r="X1110" i="5" s="1"/>
  <c r="C1111" i="5"/>
  <c r="C1112" i="5"/>
  <c r="V1112" i="5"/>
  <c r="E1112" i="5" s="1"/>
  <c r="X1112" i="5" s="1"/>
  <c r="C1113" i="5"/>
  <c r="C1114" i="5"/>
  <c r="C1115" i="5"/>
  <c r="C1116" i="5"/>
  <c r="V1116" i="5"/>
  <c r="E1116" i="5" s="1"/>
  <c r="X1116" i="5" s="1"/>
  <c r="C1117" i="5"/>
  <c r="C1118" i="5"/>
  <c r="AB1118" i="5"/>
  <c r="C1119" i="5"/>
  <c r="C1120" i="5"/>
  <c r="V1120" i="5"/>
  <c r="E1120" i="5" s="1"/>
  <c r="X1120" i="5" s="1"/>
  <c r="I1120" i="5"/>
  <c r="C1121" i="5"/>
  <c r="C1122" i="5"/>
  <c r="C1123" i="5"/>
  <c r="V1123" i="5"/>
  <c r="E1123" i="5" s="1"/>
  <c r="X1123" i="5" s="1"/>
  <c r="C1124" i="5"/>
  <c r="C1125" i="5"/>
  <c r="C1126" i="5"/>
  <c r="V1126" i="5"/>
  <c r="E1126" i="5" s="1"/>
  <c r="X1126" i="5" s="1"/>
  <c r="C1127" i="5"/>
  <c r="C1128" i="5"/>
  <c r="V1128" i="5"/>
  <c r="E1128" i="5" s="1"/>
  <c r="X1128" i="5" s="1"/>
  <c r="C1129" i="5"/>
  <c r="C1130" i="5"/>
  <c r="C1131" i="5"/>
  <c r="V1131" i="5"/>
  <c r="E1131" i="5" s="1"/>
  <c r="X1131" i="5" s="1"/>
  <c r="R1131" i="5"/>
  <c r="C1132" i="5"/>
  <c r="V1132" i="5"/>
  <c r="E1132" i="5" s="1"/>
  <c r="X1132" i="5" s="1"/>
  <c r="I1132" i="5"/>
  <c r="C1133" i="5"/>
  <c r="C1134" i="5"/>
  <c r="V1134" i="5"/>
  <c r="E1134" i="5" s="1"/>
  <c r="X1134" i="5" s="1"/>
  <c r="C1135" i="5"/>
  <c r="C1136" i="5"/>
  <c r="V1136" i="5"/>
  <c r="E1136" i="5" s="1"/>
  <c r="X1136" i="5" s="1"/>
  <c r="C1137" i="5"/>
  <c r="V1137" i="5"/>
  <c r="E1137" i="5" s="1"/>
  <c r="X1137" i="5" s="1"/>
  <c r="C1138" i="5"/>
  <c r="C1139" i="5"/>
  <c r="C1140" i="5"/>
  <c r="C1141" i="5"/>
  <c r="C1142" i="5"/>
  <c r="V1142" i="5"/>
  <c r="E1142" i="5" s="1"/>
  <c r="X1142" i="5" s="1"/>
  <c r="C1143" i="5"/>
  <c r="C1144" i="5"/>
  <c r="V1144" i="5"/>
  <c r="E1144" i="5" s="1"/>
  <c r="X1144" i="5" s="1"/>
  <c r="C1145" i="5"/>
  <c r="V1145" i="5"/>
  <c r="E1145" i="5" s="1"/>
  <c r="X1145" i="5" s="1"/>
  <c r="H1145" i="5"/>
  <c r="C1146" i="5"/>
  <c r="C1147" i="5"/>
  <c r="C1148" i="5"/>
  <c r="C1149" i="5"/>
  <c r="C1150" i="5"/>
  <c r="V1150" i="5"/>
  <c r="E1150" i="5" s="1"/>
  <c r="X1150" i="5" s="1"/>
  <c r="C1151" i="5"/>
  <c r="C1152" i="5"/>
  <c r="V1152" i="5"/>
  <c r="E1152" i="5" s="1"/>
  <c r="X1152" i="5" s="1"/>
  <c r="F1152" i="5"/>
  <c r="C1153" i="5"/>
  <c r="C1154" i="5"/>
  <c r="C1155" i="5"/>
  <c r="C1156" i="5"/>
  <c r="V1156" i="5"/>
  <c r="E1156" i="5" s="1"/>
  <c r="X1156" i="5" s="1"/>
  <c r="I1156" i="5"/>
  <c r="C1157" i="5"/>
  <c r="C1158" i="5"/>
  <c r="V1158" i="5"/>
  <c r="E1158" i="5" s="1"/>
  <c r="X1158" i="5" s="1"/>
  <c r="C1159" i="5"/>
  <c r="C1160" i="5"/>
  <c r="V1160" i="5"/>
  <c r="E1160" i="5" s="1"/>
  <c r="X1160" i="5" s="1"/>
  <c r="J1160" i="5"/>
  <c r="C1161" i="5"/>
  <c r="V1161" i="5"/>
  <c r="E1161" i="5" s="1"/>
  <c r="X1161" i="5" s="1"/>
  <c r="C1162" i="5"/>
  <c r="C1163" i="5"/>
  <c r="V1163" i="5"/>
  <c r="E1163" i="5" s="1"/>
  <c r="X1163" i="5" s="1"/>
  <c r="R1163" i="5"/>
  <c r="C1164" i="5"/>
  <c r="C1165" i="5"/>
  <c r="C1166" i="5"/>
  <c r="V1166" i="5"/>
  <c r="E1166" i="5" s="1"/>
  <c r="X1166" i="5" s="1"/>
  <c r="R1166" i="5"/>
  <c r="C1167" i="5"/>
  <c r="C1168" i="5"/>
  <c r="V1168" i="5"/>
  <c r="E1168" i="5" s="1"/>
  <c r="X1168" i="5" s="1"/>
  <c r="C1169" i="5"/>
  <c r="C1170" i="5"/>
  <c r="C1171" i="5"/>
  <c r="C1172" i="5"/>
  <c r="AB1172" i="5"/>
  <c r="C1173" i="5"/>
  <c r="C1174" i="5"/>
  <c r="V1174" i="5"/>
  <c r="E1174" i="5" s="1"/>
  <c r="X1174" i="5" s="1"/>
  <c r="R1174" i="5"/>
  <c r="C1175" i="5"/>
  <c r="C1176" i="5"/>
  <c r="V1176" i="5"/>
  <c r="E1176" i="5" s="1"/>
  <c r="X1176" i="5" s="1"/>
  <c r="F1176" i="5"/>
  <c r="C1177" i="5"/>
  <c r="AB1177" i="5"/>
  <c r="C1178" i="5"/>
  <c r="C1179" i="5"/>
  <c r="C1180" i="5"/>
  <c r="C1181" i="5"/>
  <c r="C1182" i="5"/>
  <c r="C1183" i="5"/>
  <c r="C1184" i="5"/>
  <c r="V1184" i="5"/>
  <c r="E1184" i="5" s="1"/>
  <c r="X1184" i="5" s="1"/>
  <c r="I1184" i="5"/>
  <c r="C1185" i="5"/>
  <c r="V1185" i="5"/>
  <c r="E1185" i="5" s="1"/>
  <c r="X1185" i="5" s="1"/>
  <c r="F1185" i="5"/>
  <c r="C1186" i="5"/>
  <c r="C1187" i="5"/>
  <c r="C1188" i="5"/>
  <c r="V1188" i="5"/>
  <c r="E1188" i="5" s="1"/>
  <c r="X1188" i="5" s="1"/>
  <c r="C1189" i="5"/>
  <c r="C1190" i="5"/>
  <c r="C1191" i="5"/>
  <c r="C1192" i="5"/>
  <c r="V1192" i="5"/>
  <c r="E1192" i="5" s="1"/>
  <c r="X1192" i="5" s="1"/>
  <c r="C1193" i="5"/>
  <c r="V1193" i="5"/>
  <c r="E1193" i="5" s="1"/>
  <c r="X1193" i="5" s="1"/>
  <c r="C1194" i="5"/>
  <c r="C1195" i="5"/>
  <c r="C1196" i="5"/>
  <c r="C1197" i="5"/>
  <c r="V1197" i="5"/>
  <c r="E1197" i="5" s="1"/>
  <c r="X1197" i="5" s="1"/>
  <c r="C1198" i="5"/>
  <c r="C1199" i="5"/>
  <c r="C1200" i="5"/>
  <c r="C1201" i="5"/>
  <c r="C1202" i="5"/>
  <c r="AB1202" i="5"/>
  <c r="C1203" i="5"/>
  <c r="C1204" i="5"/>
  <c r="C1205" i="5"/>
  <c r="C1206" i="5"/>
  <c r="V1206" i="5"/>
  <c r="E1206" i="5" s="1"/>
  <c r="X1206" i="5" s="1"/>
  <c r="I1206" i="5"/>
  <c r="C1207" i="5"/>
  <c r="C1208" i="5"/>
  <c r="V1208" i="5"/>
  <c r="E1208" i="5" s="1"/>
  <c r="X1208" i="5" s="1"/>
  <c r="C1209" i="5"/>
  <c r="C1210" i="5"/>
  <c r="AB1210" i="5"/>
  <c r="C1211" i="5"/>
  <c r="C1212" i="5"/>
  <c r="C1213" i="5"/>
  <c r="C1214" i="5"/>
  <c r="C1215" i="5"/>
  <c r="C1216" i="5"/>
  <c r="V1216" i="5"/>
  <c r="E1216" i="5" s="1"/>
  <c r="X1216" i="5" s="1"/>
  <c r="C1217" i="5"/>
  <c r="AB1217" i="5"/>
  <c r="C1218" i="5"/>
  <c r="AB1218" i="5"/>
  <c r="C1219" i="5"/>
  <c r="C1220" i="5"/>
  <c r="C1221" i="5"/>
  <c r="C1222" i="5"/>
  <c r="C1223" i="5"/>
  <c r="C1224" i="5"/>
  <c r="C1225" i="5"/>
  <c r="V1225" i="5"/>
  <c r="E1225" i="5" s="1"/>
  <c r="X1225" i="5" s="1"/>
  <c r="C1226" i="5"/>
  <c r="C1227" i="5"/>
  <c r="C1228" i="5"/>
  <c r="C1229" i="5"/>
  <c r="C1230" i="5"/>
  <c r="V1230" i="5"/>
  <c r="E1230" i="5" s="1"/>
  <c r="X1230" i="5" s="1"/>
  <c r="C1231" i="5"/>
  <c r="C1232" i="5"/>
  <c r="V1232" i="5"/>
  <c r="E1232" i="5" s="1"/>
  <c r="X1232" i="5" s="1"/>
  <c r="C1233" i="5"/>
  <c r="V1233" i="5"/>
  <c r="E1233" i="5" s="1"/>
  <c r="X1233" i="5" s="1"/>
  <c r="R1233" i="5"/>
  <c r="C1234" i="5"/>
  <c r="C1235" i="5"/>
  <c r="C1236" i="5"/>
  <c r="C1237" i="5"/>
  <c r="V1237" i="5"/>
  <c r="E1237" i="5" s="1"/>
  <c r="X1237" i="5" s="1"/>
  <c r="C1238" i="5"/>
  <c r="V1238" i="5"/>
  <c r="E1238" i="5" s="1"/>
  <c r="X1238" i="5" s="1"/>
  <c r="J1238" i="5"/>
  <c r="C1239" i="5"/>
  <c r="C1240" i="5"/>
  <c r="V1240" i="5"/>
  <c r="E1240" i="5" s="1"/>
  <c r="X1240" i="5" s="1"/>
  <c r="G1240" i="5"/>
  <c r="C1241" i="5"/>
  <c r="AB1241" i="5"/>
  <c r="C1242" i="5"/>
  <c r="V1242" i="5"/>
  <c r="E1242" i="5" s="1"/>
  <c r="X1242" i="5" s="1"/>
  <c r="C1243" i="5"/>
  <c r="C1244" i="5"/>
  <c r="C1245" i="5"/>
  <c r="C1246" i="5"/>
  <c r="V1246" i="5"/>
  <c r="E1246" i="5" s="1"/>
  <c r="X1246" i="5" s="1"/>
  <c r="F1246" i="5"/>
  <c r="C1247" i="5"/>
  <c r="C1248" i="5"/>
  <c r="V1248" i="5"/>
  <c r="E1248" i="5" s="1"/>
  <c r="X1248" i="5" s="1"/>
  <c r="G1248" i="5"/>
  <c r="C1249" i="5"/>
  <c r="C1250" i="5"/>
  <c r="C1251" i="5"/>
  <c r="C1252" i="5"/>
  <c r="C1253" i="5"/>
  <c r="C1254" i="5"/>
  <c r="V1254" i="5"/>
  <c r="E1254" i="5" s="1"/>
  <c r="X1254" i="5" s="1"/>
  <c r="C1255" i="5"/>
  <c r="C1256" i="5"/>
  <c r="V1256" i="5"/>
  <c r="E1256" i="5" s="1"/>
  <c r="X1256" i="5" s="1"/>
  <c r="H1256" i="5"/>
  <c r="C1257" i="5"/>
  <c r="V1257" i="5"/>
  <c r="E1257" i="5" s="1"/>
  <c r="X1257" i="5" s="1"/>
  <c r="G1257" i="5"/>
  <c r="C1258" i="5"/>
  <c r="C1259" i="5"/>
  <c r="C1260" i="5"/>
  <c r="C1261" i="5"/>
  <c r="C1262" i="5"/>
  <c r="V1262" i="5"/>
  <c r="E1262" i="5" s="1"/>
  <c r="X1262" i="5" s="1"/>
  <c r="C1263" i="5"/>
  <c r="C1264" i="5"/>
  <c r="C1265" i="5"/>
  <c r="C1266" i="5"/>
  <c r="C1267" i="5"/>
  <c r="C1268" i="5"/>
  <c r="C1269" i="5"/>
  <c r="C1270" i="5"/>
  <c r="C1271" i="5"/>
  <c r="C1272" i="5"/>
  <c r="V1272" i="5"/>
  <c r="E1272" i="5" s="1"/>
  <c r="X1272" i="5" s="1"/>
  <c r="I1272" i="5"/>
  <c r="C1273" i="5"/>
  <c r="C1274" i="5"/>
  <c r="V1274" i="5"/>
  <c r="E1274" i="5" s="1"/>
  <c r="X1274" i="5" s="1"/>
  <c r="C1275" i="5"/>
  <c r="C1276" i="5"/>
  <c r="C1277" i="5"/>
  <c r="C1278" i="5"/>
  <c r="V1278" i="5"/>
  <c r="E1278" i="5" s="1"/>
  <c r="X1278" i="5" s="1"/>
  <c r="R1278" i="5"/>
  <c r="C1279" i="5"/>
  <c r="C1280" i="5"/>
  <c r="C1281" i="5"/>
  <c r="V1281" i="5"/>
  <c r="E1281" i="5" s="1"/>
  <c r="X1281" i="5" s="1"/>
  <c r="C1282" i="5"/>
  <c r="C1283" i="5"/>
  <c r="C1284" i="5"/>
  <c r="C1285" i="5"/>
  <c r="C1286" i="5"/>
  <c r="V1286" i="5"/>
  <c r="E1286" i="5" s="1"/>
  <c r="X1286" i="5" s="1"/>
  <c r="F1286" i="5"/>
  <c r="C1287" i="5"/>
  <c r="C1288" i="5"/>
  <c r="C1289" i="5"/>
  <c r="V1289" i="5"/>
  <c r="E1289" i="5" s="1"/>
  <c r="X1289" i="5" s="1"/>
  <c r="H1289" i="5"/>
  <c r="C1290" i="5"/>
  <c r="C1291" i="5"/>
  <c r="C1292" i="5"/>
  <c r="C1293" i="5"/>
  <c r="C1294" i="5"/>
  <c r="C1295" i="5"/>
  <c r="C1296" i="5"/>
  <c r="V1296" i="5"/>
  <c r="E1296" i="5" s="1"/>
  <c r="X1296" i="5" s="1"/>
  <c r="C1297" i="5"/>
  <c r="V1297" i="5"/>
  <c r="E1297" i="5" s="1"/>
  <c r="X1297" i="5" s="1"/>
  <c r="R1297" i="5"/>
  <c r="C1298" i="5"/>
  <c r="C1299" i="5"/>
  <c r="C1300" i="5"/>
  <c r="C1301" i="5"/>
  <c r="C1302" i="5"/>
  <c r="V1302" i="5"/>
  <c r="E1302" i="5" s="1"/>
  <c r="X1302" i="5" s="1"/>
  <c r="J1302" i="5"/>
  <c r="C1303" i="5"/>
  <c r="C1304" i="5"/>
  <c r="V1304" i="5"/>
  <c r="E1304" i="5" s="1"/>
  <c r="X1304" i="5" s="1"/>
  <c r="J1304" i="5"/>
  <c r="C1305" i="5"/>
  <c r="C1306" i="5"/>
  <c r="C1307" i="5"/>
  <c r="C1308" i="5"/>
  <c r="C1309" i="5"/>
  <c r="C1310" i="5"/>
  <c r="V1310" i="5"/>
  <c r="E1310" i="5" s="1"/>
  <c r="X1310" i="5" s="1"/>
  <c r="C1311" i="5"/>
  <c r="C1312" i="5"/>
  <c r="V1312" i="5"/>
  <c r="E1312" i="5" s="1"/>
  <c r="X1312" i="5" s="1"/>
  <c r="I1312" i="5"/>
  <c r="C1313" i="5"/>
  <c r="V1313" i="5"/>
  <c r="E1313" i="5" s="1"/>
  <c r="X1313" i="5" s="1"/>
  <c r="C1314" i="5"/>
  <c r="AB1314" i="5"/>
  <c r="C1315" i="5"/>
  <c r="C1316" i="5"/>
  <c r="C1317" i="5"/>
  <c r="C1318" i="5"/>
  <c r="C1319" i="5"/>
  <c r="C1320" i="5"/>
  <c r="V1320" i="5"/>
  <c r="E1320" i="5" s="1"/>
  <c r="X1320" i="5" s="1"/>
  <c r="C1321" i="5"/>
  <c r="C1322" i="5"/>
  <c r="AB1322" i="5"/>
  <c r="C1323" i="5"/>
  <c r="C1324" i="5"/>
  <c r="V1324" i="5"/>
  <c r="E1324" i="5" s="1"/>
  <c r="X1324" i="5" s="1"/>
  <c r="J1324" i="5"/>
  <c r="C1325" i="5"/>
  <c r="C1326" i="5"/>
  <c r="V1326" i="5"/>
  <c r="E1326" i="5" s="1"/>
  <c r="X1326" i="5" s="1"/>
  <c r="C1327" i="5"/>
  <c r="C1328" i="5"/>
  <c r="V1328" i="5"/>
  <c r="E1328" i="5" s="1"/>
  <c r="X1328" i="5" s="1"/>
  <c r="G1328" i="5"/>
  <c r="C1329" i="5"/>
  <c r="V1329" i="5"/>
  <c r="E1329" i="5" s="1"/>
  <c r="X1329" i="5" s="1"/>
  <c r="H1329" i="5"/>
  <c r="C1330" i="5"/>
  <c r="V1330" i="5"/>
  <c r="E1330" i="5" s="1"/>
  <c r="X1330" i="5" s="1"/>
  <c r="C1331" i="5"/>
  <c r="C1332" i="5"/>
  <c r="C1333" i="5"/>
  <c r="V1333" i="5"/>
  <c r="E1333" i="5" s="1"/>
  <c r="X1333" i="5" s="1"/>
  <c r="C1334" i="5"/>
  <c r="V1334" i="5"/>
  <c r="E1334" i="5" s="1"/>
  <c r="X1334" i="5" s="1"/>
  <c r="C1335" i="5"/>
  <c r="C1336" i="5"/>
  <c r="V1336" i="5"/>
  <c r="E1336" i="5" s="1"/>
  <c r="X1336" i="5" s="1"/>
  <c r="G1336" i="5"/>
  <c r="C1337" i="5"/>
  <c r="C1338" i="5"/>
  <c r="C1339" i="5"/>
  <c r="C1340" i="5"/>
  <c r="C1341" i="5"/>
  <c r="C1342" i="5"/>
  <c r="V1342" i="5"/>
  <c r="E1342" i="5" s="1"/>
  <c r="X1342" i="5" s="1"/>
  <c r="C1343" i="5"/>
  <c r="C1344" i="5"/>
  <c r="V1344" i="5"/>
  <c r="E1344" i="5" s="1"/>
  <c r="X1344" i="5" s="1"/>
  <c r="F1344" i="5"/>
  <c r="C1345" i="5"/>
  <c r="C1346" i="5"/>
  <c r="C1347" i="5"/>
  <c r="V1347" i="5"/>
  <c r="E1347" i="5" s="1"/>
  <c r="X1347" i="5" s="1"/>
  <c r="C1348" i="5"/>
  <c r="C1349" i="5"/>
  <c r="C1350" i="5"/>
  <c r="V1350" i="5"/>
  <c r="E1350" i="5" s="1"/>
  <c r="X1350" i="5" s="1"/>
  <c r="C1351" i="5"/>
  <c r="C1352" i="5"/>
  <c r="V1352" i="5"/>
  <c r="E1352" i="5" s="1"/>
  <c r="X1352" i="5" s="1"/>
  <c r="C1353" i="5"/>
  <c r="V1353" i="5"/>
  <c r="E1353" i="5" s="1"/>
  <c r="X1353" i="5" s="1"/>
  <c r="C1354" i="5"/>
  <c r="AB1354" i="5"/>
  <c r="C1355" i="5"/>
  <c r="V1355" i="5"/>
  <c r="E1355" i="5" s="1"/>
  <c r="X1355" i="5" s="1"/>
  <c r="C1356" i="5"/>
  <c r="C1357" i="5"/>
  <c r="C1358" i="5"/>
  <c r="V1358" i="5"/>
  <c r="E1358" i="5" s="1"/>
  <c r="X1358" i="5" s="1"/>
  <c r="C1359" i="5"/>
  <c r="C1360" i="5"/>
  <c r="V1360" i="5"/>
  <c r="E1360" i="5" s="1"/>
  <c r="X1360" i="5" s="1"/>
  <c r="C1361" i="5"/>
  <c r="V1361" i="5"/>
  <c r="E1361" i="5" s="1"/>
  <c r="X1361" i="5" s="1"/>
  <c r="C1362" i="5"/>
  <c r="C1363" i="5"/>
  <c r="C1364" i="5"/>
  <c r="C1365" i="5"/>
  <c r="C1366" i="5"/>
  <c r="V1366" i="5"/>
  <c r="E1366" i="5" s="1"/>
  <c r="X1366" i="5" s="1"/>
  <c r="I1366" i="5"/>
  <c r="C1367" i="5"/>
  <c r="C1368" i="5"/>
  <c r="C1369" i="5"/>
  <c r="C1370" i="5"/>
  <c r="C1371" i="5"/>
  <c r="V1371" i="5"/>
  <c r="E1371" i="5" s="1"/>
  <c r="X1371" i="5" s="1"/>
  <c r="C1372" i="5"/>
  <c r="V1372" i="5"/>
  <c r="E1372" i="5" s="1"/>
  <c r="X1372" i="5" s="1"/>
  <c r="F1372" i="5"/>
  <c r="C1373" i="5"/>
  <c r="C1374" i="5"/>
  <c r="C1375" i="5"/>
  <c r="C1376" i="5"/>
  <c r="V1376" i="5"/>
  <c r="E1376" i="5" s="1"/>
  <c r="X1376" i="5" s="1"/>
  <c r="I1376" i="5"/>
  <c r="C1377" i="5"/>
  <c r="C1378" i="5"/>
  <c r="C1379" i="5"/>
  <c r="C1380" i="5"/>
  <c r="C1381" i="5"/>
  <c r="C1382" i="5"/>
  <c r="C1383" i="5"/>
  <c r="C1384" i="5"/>
  <c r="V1384" i="5"/>
  <c r="E1384" i="5" s="1"/>
  <c r="X1384" i="5" s="1"/>
  <c r="C1385" i="5"/>
  <c r="V1385" i="5"/>
  <c r="E1385" i="5" s="1"/>
  <c r="X1385" i="5" s="1"/>
  <c r="F1385" i="5"/>
  <c r="C1386" i="5"/>
  <c r="C1387" i="5"/>
  <c r="C1388" i="5"/>
  <c r="C1389" i="5"/>
  <c r="C1390" i="5"/>
  <c r="C1391" i="5"/>
  <c r="C1392" i="5"/>
  <c r="C1393" i="5"/>
  <c r="C1394" i="5"/>
  <c r="C1395" i="5"/>
  <c r="C1396" i="5"/>
  <c r="C1397" i="5"/>
  <c r="C1398" i="5"/>
  <c r="C1399" i="5"/>
  <c r="C1400" i="5"/>
  <c r="V1400" i="5"/>
  <c r="E1400" i="5" s="1"/>
  <c r="X1400" i="5" s="1"/>
  <c r="F1400" i="5"/>
  <c r="C1401" i="5"/>
  <c r="V1401" i="5"/>
  <c r="E1401" i="5" s="1"/>
  <c r="X1401" i="5" s="1"/>
  <c r="C1402" i="5"/>
  <c r="C1403" i="5"/>
  <c r="V1403" i="5"/>
  <c r="E1403" i="5" s="1"/>
  <c r="X1403" i="5" s="1"/>
  <c r="C1404" i="5"/>
  <c r="C1405" i="5"/>
  <c r="V1405" i="5"/>
  <c r="E1405" i="5" s="1"/>
  <c r="X1405" i="5" s="1"/>
  <c r="C1406" i="5"/>
  <c r="C1407" i="5"/>
  <c r="C1408" i="5"/>
  <c r="C1409" i="5"/>
  <c r="AB1409" i="5"/>
  <c r="C1410" i="5"/>
  <c r="C1411" i="5"/>
  <c r="V1411" i="5"/>
  <c r="E1411" i="5" s="1"/>
  <c r="X1411" i="5" s="1"/>
  <c r="C1412" i="5"/>
  <c r="C1413" i="5"/>
  <c r="C1414" i="5"/>
  <c r="V1414" i="5"/>
  <c r="E1414" i="5" s="1"/>
  <c r="X1414" i="5" s="1"/>
  <c r="C1415" i="5"/>
  <c r="C1416" i="5"/>
  <c r="V1416" i="5"/>
  <c r="E1416" i="5" s="1"/>
  <c r="X1416" i="5" s="1"/>
  <c r="C1417" i="5"/>
  <c r="V1417" i="5"/>
  <c r="E1417" i="5" s="1"/>
  <c r="X1417" i="5" s="1"/>
  <c r="H1417" i="5"/>
  <c r="C1418" i="5"/>
  <c r="C1419" i="5"/>
  <c r="C1420" i="5"/>
  <c r="C1421" i="5"/>
  <c r="C1422" i="5"/>
  <c r="V1422" i="5"/>
  <c r="E1422" i="5" s="1"/>
  <c r="X1422" i="5" s="1"/>
  <c r="R1422" i="5"/>
  <c r="C1423" i="5"/>
  <c r="C1424" i="5"/>
  <c r="C1425" i="5"/>
  <c r="C1426" i="5"/>
  <c r="C1427" i="5"/>
  <c r="V1427" i="5"/>
  <c r="E1427" i="5" s="1"/>
  <c r="X1427" i="5" s="1"/>
  <c r="C1428" i="5"/>
  <c r="V1428" i="5"/>
  <c r="E1428" i="5" s="1"/>
  <c r="X1428" i="5" s="1"/>
  <c r="G1428" i="5"/>
  <c r="C1429" i="5"/>
  <c r="C1430" i="5"/>
  <c r="V1430" i="5"/>
  <c r="E1430" i="5" s="1"/>
  <c r="X1430" i="5" s="1"/>
  <c r="C1431" i="5"/>
  <c r="C1432" i="5"/>
  <c r="C1433" i="5"/>
  <c r="V1433" i="5"/>
  <c r="E1433" i="5" s="1"/>
  <c r="X1433" i="5" s="1"/>
  <c r="C1434" i="5"/>
  <c r="C1435" i="5"/>
  <c r="V1435" i="5"/>
  <c r="E1435" i="5" s="1"/>
  <c r="X1435" i="5" s="1"/>
  <c r="C1436" i="5"/>
  <c r="V1436" i="5"/>
  <c r="E1436" i="5" s="1"/>
  <c r="X1436" i="5" s="1"/>
  <c r="C1437" i="5"/>
  <c r="C1438" i="5"/>
  <c r="V1438" i="5"/>
  <c r="E1438" i="5" s="1"/>
  <c r="X1438" i="5" s="1"/>
  <c r="C1439" i="5"/>
  <c r="C1440" i="5"/>
  <c r="C1441" i="5"/>
  <c r="V1441" i="5"/>
  <c r="E1441" i="5" s="1"/>
  <c r="X1441" i="5" s="1"/>
  <c r="C1442" i="5"/>
  <c r="C1443" i="5"/>
  <c r="C1444" i="5"/>
  <c r="C1445" i="5"/>
  <c r="C1446" i="5"/>
  <c r="V1446" i="5"/>
  <c r="E1446" i="5" s="1"/>
  <c r="X1446" i="5" s="1"/>
  <c r="C1447" i="5"/>
  <c r="C1448" i="5"/>
  <c r="C1449" i="5"/>
  <c r="C1450" i="5"/>
  <c r="C1451" i="5"/>
  <c r="V1451" i="5"/>
  <c r="E1451" i="5" s="1"/>
  <c r="X1451" i="5" s="1"/>
  <c r="C1452" i="5"/>
  <c r="V1452" i="5"/>
  <c r="E1452" i="5" s="1"/>
  <c r="X1452" i="5" s="1"/>
  <c r="C1453" i="5"/>
  <c r="V1453" i="5"/>
  <c r="E1453" i="5" s="1"/>
  <c r="X1453" i="5" s="1"/>
  <c r="C1454" i="5"/>
  <c r="C1455" i="5"/>
  <c r="C1456" i="5"/>
  <c r="C1457" i="5"/>
  <c r="V1457" i="5"/>
  <c r="E1457" i="5" s="1"/>
  <c r="X1457" i="5" s="1"/>
  <c r="J1457" i="5"/>
  <c r="C1458" i="5"/>
  <c r="C1459" i="5"/>
  <c r="C1460" i="5"/>
  <c r="AB1460" i="5"/>
  <c r="C1461" i="5"/>
  <c r="C1462" i="5"/>
  <c r="V1462" i="5"/>
  <c r="E1462" i="5" s="1"/>
  <c r="X1462" i="5" s="1"/>
  <c r="I1462" i="5"/>
  <c r="C1463" i="5"/>
  <c r="C1464" i="5"/>
  <c r="C1465" i="5"/>
  <c r="C1466" i="5"/>
  <c r="C1467" i="5"/>
  <c r="C1468" i="5"/>
  <c r="V1468" i="5"/>
  <c r="E1468" i="5" s="1"/>
  <c r="X1468" i="5" s="1"/>
  <c r="C1469" i="5"/>
  <c r="C1470" i="5"/>
  <c r="C1471" i="5"/>
  <c r="C1472" i="5"/>
  <c r="C1473" i="5"/>
  <c r="V1473" i="5"/>
  <c r="E1473" i="5" s="1"/>
  <c r="X1473" i="5" s="1"/>
  <c r="G1473" i="5"/>
  <c r="C1474" i="5"/>
  <c r="C1475" i="5"/>
  <c r="C1476" i="5"/>
  <c r="C1477" i="5"/>
  <c r="C1478" i="5"/>
  <c r="C1479" i="5"/>
  <c r="C1480" i="5"/>
  <c r="C1481" i="5"/>
  <c r="C1482" i="5"/>
  <c r="AB1482" i="5"/>
  <c r="C1483" i="5"/>
  <c r="V1483" i="5"/>
  <c r="E1483" i="5" s="1"/>
  <c r="X1483" i="5" s="1"/>
  <c r="C1484" i="5"/>
  <c r="V1484" i="5"/>
  <c r="E1484" i="5" s="1"/>
  <c r="X1484" i="5" s="1"/>
  <c r="H1484" i="5"/>
  <c r="C1485" i="5"/>
  <c r="V1485" i="5"/>
  <c r="E1485" i="5" s="1"/>
  <c r="X1485" i="5" s="1"/>
  <c r="C1486" i="5"/>
  <c r="V1486" i="5"/>
  <c r="E1486" i="5" s="1"/>
  <c r="X1486" i="5" s="1"/>
  <c r="C1487" i="5"/>
  <c r="C1488" i="5"/>
  <c r="C1489" i="5"/>
  <c r="C1490" i="5"/>
  <c r="AB1490" i="5"/>
  <c r="C1491" i="5"/>
  <c r="V1491" i="5"/>
  <c r="E1491" i="5" s="1"/>
  <c r="X1491" i="5" s="1"/>
  <c r="C1492" i="5"/>
  <c r="V1492" i="5"/>
  <c r="E1492" i="5" s="1"/>
  <c r="X1492" i="5" s="1"/>
  <c r="C1493" i="5"/>
  <c r="C1494" i="5"/>
  <c r="C1495" i="5"/>
  <c r="C1496" i="5"/>
  <c r="C1497" i="5"/>
  <c r="C1498" i="5"/>
  <c r="AB1498" i="5"/>
  <c r="C1499" i="5"/>
  <c r="V1499" i="5"/>
  <c r="E1499" i="5" s="1"/>
  <c r="X1499" i="5" s="1"/>
  <c r="I1499" i="5"/>
  <c r="C1500" i="5"/>
  <c r="V1500" i="5"/>
  <c r="E1500" i="5" s="1"/>
  <c r="X1500" i="5" s="1"/>
  <c r="C1501" i="5"/>
  <c r="C1502" i="5"/>
  <c r="C1503" i="5"/>
  <c r="C1504" i="5"/>
  <c r="C1505" i="5"/>
  <c r="C1506" i="5"/>
  <c r="V1506" i="5"/>
  <c r="E1506" i="5" s="1"/>
  <c r="X1506" i="5" s="1"/>
  <c r="C1507" i="5"/>
  <c r="C1508" i="5"/>
  <c r="C1509" i="5"/>
  <c r="C1510" i="5"/>
  <c r="V1510" i="5"/>
  <c r="E1510" i="5" s="1"/>
  <c r="X1510" i="5" s="1"/>
  <c r="C1511" i="5"/>
  <c r="C1512" i="5"/>
  <c r="C1513" i="5"/>
  <c r="C1514" i="5"/>
  <c r="C1515" i="5"/>
  <c r="C1516" i="5"/>
  <c r="V1516" i="5"/>
  <c r="E1516" i="5" s="1"/>
  <c r="X1516" i="5" s="1"/>
  <c r="I1516" i="5"/>
  <c r="C1517" i="5"/>
  <c r="C1518" i="5"/>
  <c r="C1519" i="5"/>
  <c r="C1520" i="5"/>
  <c r="C1521" i="5"/>
  <c r="C1522" i="5"/>
  <c r="V1522" i="5"/>
  <c r="E1522" i="5" s="1"/>
  <c r="X1522" i="5" s="1"/>
  <c r="G1522" i="5"/>
  <c r="C1523" i="5"/>
  <c r="V1523" i="5"/>
  <c r="E1523" i="5" s="1"/>
  <c r="X1523" i="5" s="1"/>
  <c r="C1524" i="5"/>
  <c r="V1524" i="5"/>
  <c r="E1524" i="5" s="1"/>
  <c r="X1524" i="5" s="1"/>
  <c r="R1524" i="5"/>
  <c r="C1525" i="5"/>
  <c r="C1526" i="5"/>
  <c r="C1527" i="5"/>
  <c r="C1528" i="5"/>
  <c r="C1529" i="5"/>
  <c r="V1529" i="5"/>
  <c r="E1529" i="5" s="1"/>
  <c r="X1529" i="5" s="1"/>
  <c r="R1529" i="5"/>
  <c r="C1530" i="5"/>
  <c r="C1531" i="5"/>
  <c r="V1531" i="5"/>
  <c r="E1531" i="5" s="1"/>
  <c r="X1531" i="5" s="1"/>
  <c r="C1532" i="5"/>
  <c r="V1532" i="5"/>
  <c r="E1532" i="5" s="1"/>
  <c r="X1532" i="5" s="1"/>
  <c r="G1532" i="5"/>
  <c r="C1533" i="5"/>
  <c r="C1534" i="5"/>
  <c r="V1534" i="5"/>
  <c r="E1534" i="5" s="1"/>
  <c r="X1534" i="5" s="1"/>
  <c r="C1535" i="5"/>
  <c r="C1536" i="5"/>
  <c r="C1537" i="5"/>
  <c r="V1537" i="5"/>
  <c r="E1537" i="5" s="1"/>
  <c r="X1537" i="5" s="1"/>
  <c r="C1538" i="5"/>
  <c r="C1539" i="5"/>
  <c r="V1539" i="5"/>
  <c r="E1539" i="5" s="1"/>
  <c r="X1539" i="5" s="1"/>
  <c r="J1539" i="5"/>
  <c r="C1540" i="5"/>
  <c r="V1540" i="5"/>
  <c r="E1540" i="5" s="1"/>
  <c r="X1540" i="5" s="1"/>
  <c r="C1541" i="5"/>
  <c r="C1542" i="5"/>
  <c r="V1542" i="5"/>
  <c r="E1542" i="5" s="1"/>
  <c r="X1542" i="5" s="1"/>
  <c r="H1542" i="5"/>
  <c r="C1543" i="5"/>
  <c r="V1543" i="5"/>
  <c r="E1543" i="5" s="1"/>
  <c r="X1543" i="5" s="1"/>
  <c r="C1544" i="5"/>
  <c r="C1545" i="5"/>
  <c r="C1546" i="5"/>
  <c r="C1547" i="5"/>
  <c r="C1548" i="5"/>
  <c r="V1548" i="5"/>
  <c r="E1548" i="5" s="1"/>
  <c r="X1548" i="5" s="1"/>
  <c r="C1549" i="5"/>
  <c r="C1550" i="5"/>
  <c r="V1550" i="5"/>
  <c r="E1550" i="5" s="1"/>
  <c r="X1550" i="5" s="1"/>
  <c r="C1551" i="5"/>
  <c r="AB1551" i="5"/>
  <c r="C1552" i="5"/>
  <c r="C1553" i="5"/>
  <c r="C1554" i="5"/>
  <c r="C1555" i="5"/>
  <c r="V1555" i="5"/>
  <c r="E1555" i="5" s="1"/>
  <c r="X1555" i="5" s="1"/>
  <c r="C1556" i="5"/>
  <c r="V1556" i="5"/>
  <c r="E1556" i="5" s="1"/>
  <c r="X1556" i="5" s="1"/>
  <c r="C1557" i="5"/>
  <c r="C1558" i="5"/>
  <c r="V1558" i="5"/>
  <c r="E1558" i="5" s="1"/>
  <c r="X1558" i="5" s="1"/>
  <c r="I1558" i="5"/>
  <c r="C1559" i="5"/>
  <c r="C1560" i="5"/>
  <c r="C1561" i="5"/>
  <c r="C1562" i="5"/>
  <c r="C1563" i="5"/>
  <c r="C1564" i="5"/>
  <c r="V1564" i="5"/>
  <c r="E1564" i="5" s="1"/>
  <c r="X1564" i="5" s="1"/>
  <c r="R1564" i="5"/>
  <c r="C1565" i="5"/>
  <c r="V1565" i="5"/>
  <c r="E1565" i="5" s="1"/>
  <c r="X1565" i="5" s="1"/>
  <c r="C1566" i="5"/>
  <c r="V1566" i="5"/>
  <c r="E1566" i="5" s="1"/>
  <c r="X1566" i="5" s="1"/>
  <c r="C1567" i="5"/>
  <c r="C1568" i="5"/>
  <c r="C1569" i="5"/>
  <c r="C1570" i="5"/>
  <c r="C1571" i="5"/>
  <c r="V1571" i="5"/>
  <c r="E1571" i="5" s="1"/>
  <c r="X1571" i="5" s="1"/>
  <c r="C1572" i="5"/>
  <c r="V1572" i="5"/>
  <c r="E1572" i="5" s="1"/>
  <c r="X1572" i="5" s="1"/>
  <c r="F1572" i="5"/>
  <c r="C1573" i="5"/>
  <c r="C1574" i="5"/>
  <c r="V1574" i="5"/>
  <c r="E1574" i="5" s="1"/>
  <c r="X1574" i="5" s="1"/>
  <c r="C1575" i="5"/>
  <c r="AB1575" i="5"/>
  <c r="C1576" i="5"/>
  <c r="C1577" i="5"/>
  <c r="AB1577" i="5"/>
  <c r="C1578" i="5"/>
  <c r="C1579" i="5"/>
  <c r="C1580" i="5"/>
  <c r="V1580" i="5"/>
  <c r="E1580" i="5" s="1"/>
  <c r="X1580" i="5" s="1"/>
  <c r="R1580" i="5"/>
  <c r="C1581" i="5"/>
  <c r="V1581" i="5"/>
  <c r="E1581" i="5" s="1"/>
  <c r="X1581" i="5" s="1"/>
  <c r="C1582" i="5"/>
  <c r="C1583" i="5"/>
  <c r="C1584" i="5"/>
  <c r="C1585" i="5"/>
  <c r="C1586" i="5"/>
  <c r="C1587" i="5"/>
  <c r="V1587" i="5"/>
  <c r="E1587" i="5" s="1"/>
  <c r="X1587" i="5" s="1"/>
  <c r="C1588" i="5"/>
  <c r="V1588" i="5"/>
  <c r="E1588" i="5" s="1"/>
  <c r="X1588" i="5" s="1"/>
  <c r="C1589" i="5"/>
  <c r="C1590" i="5"/>
  <c r="V1590" i="5"/>
  <c r="E1590" i="5" s="1"/>
  <c r="X1590" i="5" s="1"/>
  <c r="F1590" i="5"/>
  <c r="C1591" i="5"/>
  <c r="C1592" i="5"/>
  <c r="C1593" i="5"/>
  <c r="V1593" i="5"/>
  <c r="E1593" i="5" s="1"/>
  <c r="X1593" i="5" s="1"/>
  <c r="H1593" i="5"/>
  <c r="C1594" i="5"/>
  <c r="C1595" i="5"/>
  <c r="C1596" i="5"/>
  <c r="V1596" i="5"/>
  <c r="E1596" i="5" s="1"/>
  <c r="X1596" i="5" s="1"/>
  <c r="F1596" i="5"/>
  <c r="C1597" i="5"/>
  <c r="C1598" i="5"/>
  <c r="AB1598" i="5"/>
  <c r="C1599" i="5"/>
  <c r="C1600" i="5"/>
  <c r="C1601" i="5"/>
  <c r="V1601" i="5"/>
  <c r="E1601" i="5" s="1"/>
  <c r="X1601" i="5" s="1"/>
  <c r="G1601" i="5"/>
  <c r="C1602" i="5"/>
  <c r="AB1602" i="5"/>
  <c r="C1603" i="5"/>
  <c r="V1603" i="5"/>
  <c r="E1603" i="5" s="1"/>
  <c r="X1603" i="5" s="1"/>
  <c r="J1603" i="5"/>
  <c r="C1604" i="5"/>
  <c r="V1604" i="5"/>
  <c r="E1604" i="5" s="1"/>
  <c r="X1604" i="5" s="1"/>
  <c r="J1604" i="5"/>
  <c r="C1605" i="5"/>
  <c r="C1606" i="5"/>
  <c r="V1606" i="5"/>
  <c r="E1606" i="5" s="1"/>
  <c r="X1606" i="5" s="1"/>
  <c r="J1606" i="5"/>
  <c r="C1607" i="5"/>
  <c r="C1608" i="5"/>
  <c r="C1609" i="5"/>
  <c r="C1610" i="5"/>
  <c r="C1611" i="5"/>
  <c r="V1611" i="5"/>
  <c r="E1611" i="5" s="1"/>
  <c r="X1611" i="5" s="1"/>
  <c r="C1612" i="5"/>
  <c r="V1612" i="5"/>
  <c r="E1612" i="5" s="1"/>
  <c r="X1612" i="5" s="1"/>
  <c r="I1612" i="5"/>
  <c r="C1613" i="5"/>
  <c r="C1614" i="5"/>
  <c r="V1614" i="5"/>
  <c r="E1614" i="5" s="1"/>
  <c r="X1614" i="5" s="1"/>
  <c r="J1614" i="5"/>
  <c r="C1615" i="5"/>
  <c r="C1616" i="5"/>
  <c r="C1617" i="5"/>
  <c r="V1617" i="5"/>
  <c r="E1617" i="5" s="1"/>
  <c r="X1617" i="5" s="1"/>
  <c r="C1618" i="5"/>
  <c r="C1619" i="5"/>
  <c r="C1620" i="5"/>
  <c r="V1620" i="5"/>
  <c r="E1620" i="5" s="1"/>
  <c r="X1620" i="5" s="1"/>
  <c r="C1621" i="5"/>
  <c r="C1622" i="5"/>
  <c r="C1623" i="5"/>
  <c r="C1624" i="5"/>
  <c r="C1625" i="5"/>
  <c r="C1626" i="5"/>
  <c r="C1627" i="5"/>
  <c r="C1628" i="5"/>
  <c r="V1628" i="5"/>
  <c r="E1628" i="5" s="1"/>
  <c r="X1628" i="5" s="1"/>
  <c r="C1629" i="5"/>
  <c r="V1629" i="5"/>
  <c r="E1629" i="5" s="1"/>
  <c r="X1629" i="5" s="1"/>
  <c r="C1630" i="5"/>
  <c r="V1630" i="5"/>
  <c r="E1630" i="5" s="1"/>
  <c r="X1630" i="5" s="1"/>
  <c r="C1631" i="5"/>
  <c r="C1632" i="5"/>
  <c r="C1633" i="5"/>
  <c r="V1633" i="5"/>
  <c r="E1633" i="5" s="1"/>
  <c r="X1633" i="5" s="1"/>
  <c r="C1634" i="5"/>
  <c r="C1635" i="5"/>
  <c r="V1635" i="5"/>
  <c r="E1635" i="5" s="1"/>
  <c r="X1635" i="5" s="1"/>
  <c r="G1635" i="5"/>
  <c r="C1636" i="5"/>
  <c r="C1637" i="5"/>
  <c r="C1638" i="5"/>
  <c r="V1638" i="5"/>
  <c r="E1638" i="5" s="1"/>
  <c r="X1638" i="5" s="1"/>
  <c r="C1639" i="5"/>
  <c r="V1639" i="5"/>
  <c r="E1639" i="5" s="1"/>
  <c r="X1639" i="5" s="1"/>
  <c r="C1640" i="5"/>
  <c r="C1641" i="5"/>
  <c r="AB1641" i="5"/>
  <c r="C1642" i="5"/>
  <c r="C1643" i="5"/>
  <c r="V1643" i="5"/>
  <c r="E1643" i="5" s="1"/>
  <c r="X1643" i="5" s="1"/>
  <c r="H1643" i="5"/>
  <c r="C1644" i="5"/>
  <c r="C1645" i="5"/>
  <c r="C1646" i="5"/>
  <c r="C1647" i="5"/>
  <c r="AB1647" i="5"/>
  <c r="C1648" i="5"/>
  <c r="C1649" i="5"/>
  <c r="C1650" i="5"/>
  <c r="V1650" i="5"/>
  <c r="E1650" i="5" s="1"/>
  <c r="X1650" i="5" s="1"/>
  <c r="C1651" i="5"/>
  <c r="C1652" i="5"/>
  <c r="C1653" i="5"/>
  <c r="AB1653" i="5"/>
  <c r="C1654" i="5"/>
  <c r="V1654" i="5"/>
  <c r="E1654" i="5" s="1"/>
  <c r="X1654" i="5" s="1"/>
  <c r="C1655" i="5"/>
  <c r="AB1655" i="5"/>
  <c r="C1656" i="5"/>
  <c r="C1657" i="5"/>
  <c r="V1657" i="5"/>
  <c r="E1657" i="5" s="1"/>
  <c r="X1657" i="5" s="1"/>
  <c r="I1657" i="5"/>
  <c r="C1658" i="5"/>
  <c r="C1659" i="5"/>
  <c r="V1659" i="5"/>
  <c r="E1659" i="5" s="1"/>
  <c r="X1659" i="5" s="1"/>
  <c r="C1660" i="5"/>
  <c r="V1660" i="5"/>
  <c r="E1660" i="5" s="1"/>
  <c r="X1660" i="5" s="1"/>
  <c r="I1660" i="5"/>
  <c r="C1661" i="5"/>
  <c r="C1662" i="5"/>
  <c r="AB1662" i="5"/>
  <c r="C1663" i="5"/>
  <c r="C1664" i="5"/>
  <c r="C1665" i="5"/>
  <c r="C1666" i="5"/>
  <c r="C1667" i="5"/>
  <c r="V1667" i="5"/>
  <c r="E1667" i="5" s="1"/>
  <c r="X1667" i="5" s="1"/>
  <c r="C1668" i="5"/>
  <c r="C1669" i="5"/>
  <c r="C1670" i="5"/>
  <c r="V1670" i="5"/>
  <c r="E1670" i="5" s="1"/>
  <c r="X1670" i="5" s="1"/>
  <c r="C1671" i="5"/>
  <c r="V1671" i="5"/>
  <c r="E1671" i="5" s="1"/>
  <c r="X1671" i="5" s="1"/>
  <c r="C1672" i="5"/>
  <c r="C1673" i="5"/>
  <c r="V1673" i="5"/>
  <c r="E1673" i="5" s="1"/>
  <c r="X1673" i="5" s="1"/>
  <c r="R1673" i="5"/>
  <c r="C1674" i="5"/>
  <c r="C1675" i="5"/>
  <c r="V1675" i="5"/>
  <c r="E1675" i="5" s="1"/>
  <c r="X1675" i="5" s="1"/>
  <c r="R1675" i="5"/>
  <c r="C1676" i="5"/>
  <c r="C1677" i="5"/>
  <c r="C1678" i="5"/>
  <c r="V1678" i="5"/>
  <c r="E1678" i="5" s="1"/>
  <c r="X1678" i="5" s="1"/>
  <c r="C1679" i="5"/>
  <c r="AB1679" i="5"/>
  <c r="C1680" i="5"/>
  <c r="V1680" i="5"/>
  <c r="E1680" i="5" s="1"/>
  <c r="X1680" i="5" s="1"/>
  <c r="G1680" i="5"/>
  <c r="C1681" i="5"/>
  <c r="V1681" i="5"/>
  <c r="E1681" i="5" s="1"/>
  <c r="X1681" i="5" s="1"/>
  <c r="F1681" i="5"/>
  <c r="C1682" i="5"/>
  <c r="C1683" i="5"/>
  <c r="V1683" i="5"/>
  <c r="E1683" i="5" s="1"/>
  <c r="X1683" i="5" s="1"/>
  <c r="F1683" i="5"/>
  <c r="C1684" i="5"/>
  <c r="C1685" i="5"/>
  <c r="V1685" i="5"/>
  <c r="E1685" i="5" s="1"/>
  <c r="X1685" i="5" s="1"/>
  <c r="C1686" i="5"/>
  <c r="V1686" i="5"/>
  <c r="E1686" i="5" s="1"/>
  <c r="X1686" i="5" s="1"/>
  <c r="C1687" i="5"/>
  <c r="AB1687" i="5"/>
  <c r="C1688" i="5"/>
  <c r="C1689" i="5"/>
  <c r="AB1689" i="5"/>
  <c r="C1690" i="5"/>
  <c r="C1691" i="5"/>
  <c r="C1692" i="5"/>
  <c r="C1693" i="5"/>
  <c r="V1693" i="5"/>
  <c r="E1693" i="5" s="1"/>
  <c r="X1693" i="5" s="1"/>
  <c r="C1694" i="5"/>
  <c r="V1694" i="5"/>
  <c r="E1694" i="5" s="1"/>
  <c r="X1694" i="5" s="1"/>
  <c r="C1695" i="5"/>
  <c r="V1695" i="5"/>
  <c r="E1695" i="5" s="1"/>
  <c r="X1695" i="5" s="1"/>
  <c r="C1696" i="5"/>
  <c r="C1697" i="5"/>
  <c r="AB1697" i="5"/>
  <c r="C1698" i="5"/>
  <c r="C1699" i="5"/>
  <c r="V1699" i="5"/>
  <c r="E1699" i="5" s="1"/>
  <c r="X1699" i="5" s="1"/>
  <c r="G1699" i="5"/>
  <c r="C1700" i="5"/>
  <c r="C1701" i="5"/>
  <c r="C1702" i="5"/>
  <c r="V1702" i="5"/>
  <c r="E1702" i="5" s="1"/>
  <c r="X1702" i="5" s="1"/>
  <c r="F1702" i="5"/>
  <c r="C1703" i="5"/>
  <c r="C1704" i="5"/>
  <c r="C1705" i="5"/>
  <c r="AB1705" i="5"/>
  <c r="C1706" i="5"/>
  <c r="C1707" i="5"/>
  <c r="C1708" i="5"/>
  <c r="C1709" i="5"/>
  <c r="C1710" i="5"/>
  <c r="V1710" i="5"/>
  <c r="E1710" i="5" s="1"/>
  <c r="X1710" i="5" s="1"/>
  <c r="C1711" i="5"/>
  <c r="C1712" i="5"/>
  <c r="V1712" i="5"/>
  <c r="E1712" i="5" s="1"/>
  <c r="X1712" i="5" s="1"/>
  <c r="C1713" i="5"/>
  <c r="C1714" i="5"/>
  <c r="AB1714" i="5"/>
  <c r="C1715" i="5"/>
  <c r="C1716" i="5"/>
  <c r="C1717" i="5"/>
  <c r="C1718" i="5"/>
  <c r="V1718" i="5"/>
  <c r="E1718" i="5" s="1"/>
  <c r="X1718" i="5" s="1"/>
  <c r="J1718" i="5"/>
  <c r="C1719" i="5"/>
  <c r="C1720" i="5"/>
  <c r="V1720" i="5"/>
  <c r="E1720" i="5" s="1"/>
  <c r="X1720" i="5" s="1"/>
  <c r="I1720" i="5"/>
  <c r="C1721" i="5"/>
  <c r="C1722" i="5"/>
  <c r="C1723" i="5"/>
  <c r="V1723" i="5"/>
  <c r="E1723" i="5" s="1"/>
  <c r="X1723" i="5" s="1"/>
  <c r="C1724" i="5"/>
  <c r="C1725" i="5"/>
  <c r="C1726" i="5"/>
  <c r="C1727" i="5"/>
  <c r="C1728" i="5"/>
  <c r="V1728" i="5"/>
  <c r="E1728" i="5" s="1"/>
  <c r="X1728" i="5" s="1"/>
  <c r="C1729" i="5"/>
  <c r="C1730" i="5"/>
  <c r="C1731" i="5"/>
  <c r="V1731" i="5"/>
  <c r="E1731" i="5" s="1"/>
  <c r="X1731" i="5" s="1"/>
  <c r="C1732" i="5"/>
  <c r="C1733" i="5"/>
  <c r="V1733" i="5"/>
  <c r="E1733" i="5" s="1"/>
  <c r="X1733" i="5" s="1"/>
  <c r="C1734" i="5"/>
  <c r="C1735" i="5"/>
  <c r="C1736" i="5"/>
  <c r="C1737" i="5"/>
  <c r="AB1737" i="5"/>
  <c r="C1738" i="5"/>
  <c r="C1739" i="5"/>
  <c r="V1739" i="5"/>
  <c r="E1739" i="5" s="1"/>
  <c r="X1739" i="5" s="1"/>
  <c r="C1740" i="5"/>
  <c r="C1741" i="5"/>
  <c r="C1742" i="5"/>
  <c r="C1743" i="5"/>
  <c r="C1744" i="5"/>
  <c r="V1744" i="5"/>
  <c r="E1744" i="5" s="1"/>
  <c r="X1744" i="5" s="1"/>
  <c r="I1744" i="5"/>
  <c r="C1745" i="5"/>
  <c r="C1746" i="5"/>
  <c r="C1747" i="5"/>
  <c r="V1747" i="5"/>
  <c r="E1747" i="5" s="1"/>
  <c r="X1747" i="5" s="1"/>
  <c r="C1748" i="5"/>
  <c r="C1749" i="5"/>
  <c r="C1750" i="5"/>
  <c r="V1750" i="5"/>
  <c r="E1750" i="5" s="1"/>
  <c r="X1750" i="5" s="1"/>
  <c r="C1751" i="5"/>
  <c r="C1752" i="5"/>
  <c r="C1753" i="5"/>
  <c r="AB1753" i="5"/>
  <c r="C1754" i="5"/>
  <c r="C1755" i="5"/>
  <c r="V1755" i="5"/>
  <c r="E1755" i="5" s="1"/>
  <c r="X1755" i="5" s="1"/>
  <c r="C1756" i="5"/>
  <c r="C1757" i="5"/>
  <c r="C1758" i="5"/>
  <c r="V1758" i="5"/>
  <c r="E1758" i="5" s="1"/>
  <c r="X1758" i="5" s="1"/>
  <c r="C1759" i="5"/>
  <c r="C1760" i="5"/>
  <c r="V1760" i="5"/>
  <c r="E1760" i="5" s="1"/>
  <c r="X1760" i="5" s="1"/>
  <c r="C1761" i="5"/>
  <c r="C1762" i="5"/>
  <c r="V1762" i="5"/>
  <c r="E1762" i="5" s="1"/>
  <c r="X1762" i="5" s="1"/>
  <c r="C1763" i="5"/>
  <c r="V1763" i="5"/>
  <c r="E1763" i="5" s="1"/>
  <c r="X1763" i="5" s="1"/>
  <c r="I1763" i="5"/>
  <c r="C1764" i="5"/>
  <c r="C1765" i="5"/>
  <c r="C1766" i="5"/>
  <c r="C1767" i="5"/>
  <c r="C1768" i="5"/>
  <c r="V1768" i="5"/>
  <c r="E1768" i="5" s="1"/>
  <c r="X1768" i="5" s="1"/>
  <c r="R1768" i="5"/>
  <c r="C1769" i="5"/>
  <c r="AB1769" i="5"/>
  <c r="C1770" i="5"/>
  <c r="C1771" i="5"/>
  <c r="V1771" i="5"/>
  <c r="E1771" i="5" s="1"/>
  <c r="X1771" i="5" s="1"/>
  <c r="C1772" i="5"/>
  <c r="C1773" i="5"/>
  <c r="C1774" i="5"/>
  <c r="V1774" i="5"/>
  <c r="E1774" i="5" s="1"/>
  <c r="X1774" i="5" s="1"/>
  <c r="C1775" i="5"/>
  <c r="V1775" i="5"/>
  <c r="E1775" i="5" s="1"/>
  <c r="X1775" i="5" s="1"/>
  <c r="C1776" i="5"/>
  <c r="C1777" i="5"/>
  <c r="C1778" i="5"/>
  <c r="C1779" i="5"/>
  <c r="V1779" i="5"/>
  <c r="E1779" i="5" s="1"/>
  <c r="X1779" i="5" s="1"/>
  <c r="R1779" i="5"/>
  <c r="C1780" i="5"/>
  <c r="C1781" i="5"/>
  <c r="V1781" i="5"/>
  <c r="E1781" i="5" s="1"/>
  <c r="X1781" i="5" s="1"/>
  <c r="C1782" i="5"/>
  <c r="V1782" i="5"/>
  <c r="E1782" i="5" s="1"/>
  <c r="X1782" i="5" s="1"/>
  <c r="C1783" i="5"/>
  <c r="C1784" i="5"/>
  <c r="C1785" i="5"/>
  <c r="C1786" i="5"/>
  <c r="C1787" i="5"/>
  <c r="V1787" i="5"/>
  <c r="E1787" i="5" s="1"/>
  <c r="X1787" i="5" s="1"/>
  <c r="C1788" i="5"/>
  <c r="C1789" i="5"/>
  <c r="V1789" i="5"/>
  <c r="E1789" i="5" s="1"/>
  <c r="X1789" i="5" s="1"/>
  <c r="C1790" i="5"/>
  <c r="C1791" i="5"/>
  <c r="V1791" i="5"/>
  <c r="E1791" i="5" s="1"/>
  <c r="X1791" i="5" s="1"/>
  <c r="C1792" i="5"/>
  <c r="AB1792" i="5"/>
  <c r="C1793" i="5"/>
  <c r="C1794" i="5"/>
  <c r="C1795" i="5"/>
  <c r="C1796" i="5"/>
  <c r="C1797" i="5"/>
  <c r="C1798" i="5"/>
  <c r="V1798" i="5"/>
  <c r="E1798" i="5" s="1"/>
  <c r="X1798" i="5" s="1"/>
  <c r="C1799" i="5"/>
  <c r="V1799" i="5"/>
  <c r="E1799" i="5" s="1"/>
  <c r="X1799" i="5" s="1"/>
  <c r="C1800" i="5"/>
  <c r="C1801" i="5"/>
  <c r="C1802" i="5"/>
  <c r="C1803" i="5"/>
  <c r="V1803" i="5"/>
  <c r="E1803" i="5" s="1"/>
  <c r="X1803" i="5" s="1"/>
  <c r="C1804" i="5"/>
  <c r="C1805" i="5"/>
  <c r="C1806" i="5"/>
  <c r="C1807" i="5"/>
  <c r="C1808" i="5"/>
  <c r="V1808" i="5"/>
  <c r="E1808" i="5" s="1"/>
  <c r="X1808" i="5" s="1"/>
  <c r="C1809" i="5"/>
  <c r="C1810" i="5"/>
  <c r="AB1810" i="5"/>
  <c r="C1811" i="5"/>
  <c r="V1811" i="5"/>
  <c r="E1811" i="5" s="1"/>
  <c r="X1811" i="5" s="1"/>
  <c r="C1812" i="5"/>
  <c r="C1813" i="5"/>
  <c r="C1814" i="5"/>
  <c r="V1814" i="5"/>
  <c r="E1814" i="5" s="1"/>
  <c r="X1814" i="5" s="1"/>
  <c r="J1814" i="5"/>
  <c r="C1815" i="5"/>
  <c r="V1815" i="5"/>
  <c r="E1815" i="5" s="1"/>
  <c r="X1815" i="5" s="1"/>
  <c r="C1816" i="5"/>
  <c r="V1816" i="5"/>
  <c r="E1816" i="5" s="1"/>
  <c r="X1816" i="5" s="1"/>
  <c r="C1817" i="5"/>
  <c r="C1818" i="5"/>
  <c r="C1819" i="5"/>
  <c r="V1819" i="5"/>
  <c r="E1819" i="5" s="1"/>
  <c r="X1819" i="5" s="1"/>
  <c r="C1820" i="5"/>
  <c r="C1821" i="5"/>
  <c r="C1822" i="5"/>
  <c r="C1823" i="5"/>
  <c r="V1823" i="5"/>
  <c r="E1823" i="5" s="1"/>
  <c r="X1823" i="5" s="1"/>
  <c r="C1824" i="5"/>
  <c r="V1824" i="5"/>
  <c r="E1824" i="5" s="1"/>
  <c r="X1824" i="5" s="1"/>
  <c r="C1825" i="5"/>
  <c r="C1826" i="5"/>
  <c r="C1827" i="5"/>
  <c r="V1827" i="5"/>
  <c r="E1827" i="5" s="1"/>
  <c r="X1827" i="5" s="1"/>
  <c r="C1828" i="5"/>
  <c r="C1829" i="5"/>
  <c r="V1829" i="5"/>
  <c r="E1829" i="5" s="1"/>
  <c r="X1829" i="5" s="1"/>
  <c r="C1830" i="5"/>
  <c r="C1831" i="5"/>
  <c r="V1831" i="5"/>
  <c r="E1831" i="5" s="1"/>
  <c r="X1831" i="5" s="1"/>
  <c r="C1832" i="5"/>
  <c r="C1833" i="5"/>
  <c r="C1834" i="5"/>
  <c r="C1835" i="5"/>
  <c r="V1835" i="5"/>
  <c r="E1835" i="5" s="1"/>
  <c r="X1835" i="5" s="1"/>
  <c r="C1836" i="5"/>
  <c r="C1837" i="5"/>
  <c r="C1838" i="5"/>
  <c r="V1838" i="5"/>
  <c r="E1838" i="5" s="1"/>
  <c r="X1838" i="5" s="1"/>
  <c r="C1839" i="5"/>
  <c r="C1840" i="5"/>
  <c r="C1841" i="5"/>
  <c r="C1842" i="5"/>
  <c r="C1843" i="5"/>
  <c r="C1844" i="5"/>
  <c r="C1845" i="5"/>
  <c r="C1846" i="5"/>
  <c r="C1847" i="5"/>
  <c r="C1848" i="5"/>
  <c r="V1848" i="5"/>
  <c r="E1848" i="5" s="1"/>
  <c r="X1848" i="5" s="1"/>
  <c r="J1848" i="5"/>
  <c r="C1849" i="5"/>
  <c r="C1850" i="5"/>
  <c r="AB1850" i="5"/>
  <c r="C1851" i="5"/>
  <c r="C1852" i="5"/>
  <c r="C1853" i="5"/>
  <c r="C1854" i="5"/>
  <c r="V1854" i="5"/>
  <c r="E1854" i="5" s="1"/>
  <c r="X1854" i="5" s="1"/>
  <c r="H1854" i="5"/>
  <c r="C1855" i="5"/>
  <c r="C1856" i="5"/>
  <c r="V1856" i="5"/>
  <c r="E1856" i="5" s="1"/>
  <c r="X1856" i="5" s="1"/>
  <c r="G1856" i="5"/>
  <c r="C1857" i="5"/>
  <c r="C1858" i="5"/>
  <c r="C1859" i="5"/>
  <c r="V1859" i="5"/>
  <c r="E1859" i="5" s="1"/>
  <c r="X1859" i="5" s="1"/>
  <c r="C1860" i="5"/>
  <c r="C1861" i="5"/>
  <c r="C1862" i="5"/>
  <c r="V1862" i="5"/>
  <c r="E1862" i="5" s="1"/>
  <c r="X1862" i="5" s="1"/>
  <c r="J1862" i="5"/>
  <c r="C1863" i="5"/>
  <c r="C1864" i="5"/>
  <c r="AB1864" i="5"/>
  <c r="C1865" i="5"/>
  <c r="C1866" i="5"/>
  <c r="C1867" i="5"/>
  <c r="V1867" i="5"/>
  <c r="E1867" i="5" s="1"/>
  <c r="X1867" i="5" s="1"/>
  <c r="R1867" i="5"/>
  <c r="C1868" i="5"/>
  <c r="C1869" i="5"/>
  <c r="C1870" i="5"/>
  <c r="C1871" i="5"/>
  <c r="C1872" i="5"/>
  <c r="V1872" i="5"/>
  <c r="E1872" i="5" s="1"/>
  <c r="X1872" i="5" s="1"/>
  <c r="C1873" i="5"/>
  <c r="C1874" i="5"/>
  <c r="C1875" i="5"/>
  <c r="V1875" i="5"/>
  <c r="E1875" i="5" s="1"/>
  <c r="X1875" i="5" s="1"/>
  <c r="C1876" i="5"/>
  <c r="C1877" i="5"/>
  <c r="C1878" i="5"/>
  <c r="V1878" i="5"/>
  <c r="E1878" i="5" s="1"/>
  <c r="X1878" i="5" s="1"/>
  <c r="H1878" i="5"/>
  <c r="C1879" i="5"/>
  <c r="C1880" i="5"/>
  <c r="V1880" i="5"/>
  <c r="E1880" i="5" s="1"/>
  <c r="X1880" i="5" s="1"/>
  <c r="J1880" i="5"/>
  <c r="C1881" i="5"/>
  <c r="C1882" i="5"/>
  <c r="C1883" i="5"/>
  <c r="C1884" i="5"/>
  <c r="C1885" i="5"/>
  <c r="V1885" i="5"/>
  <c r="E1885" i="5" s="1"/>
  <c r="X1885" i="5" s="1"/>
  <c r="C1886" i="5"/>
  <c r="V1886" i="5"/>
  <c r="E1886" i="5" s="1"/>
  <c r="X1886" i="5" s="1"/>
  <c r="H1886" i="5"/>
  <c r="C1887" i="5"/>
  <c r="C1888" i="5"/>
  <c r="C1889" i="5"/>
  <c r="C1890" i="5"/>
  <c r="C1891" i="5"/>
  <c r="V1891" i="5"/>
  <c r="E1891" i="5" s="1"/>
  <c r="X1891" i="5" s="1"/>
  <c r="C1892" i="5"/>
  <c r="AB1892" i="5"/>
  <c r="C1893" i="5"/>
  <c r="V1893" i="5"/>
  <c r="E1893" i="5" s="1"/>
  <c r="X1893" i="5" s="1"/>
  <c r="C1894" i="5"/>
  <c r="V1894" i="5"/>
  <c r="E1894" i="5" s="1"/>
  <c r="X1894" i="5" s="1"/>
  <c r="R1894" i="5"/>
  <c r="C1895" i="5"/>
  <c r="V1895" i="5"/>
  <c r="E1895" i="5" s="1"/>
  <c r="X1895" i="5" s="1"/>
  <c r="C1896" i="5"/>
  <c r="V1896" i="5"/>
  <c r="E1896" i="5" s="1"/>
  <c r="X1896" i="5" s="1"/>
  <c r="R1896" i="5"/>
  <c r="C1897" i="5"/>
  <c r="C1898" i="5"/>
  <c r="C1899" i="5"/>
  <c r="C1900" i="5"/>
  <c r="C1901" i="5"/>
  <c r="C1902" i="5"/>
  <c r="V1902" i="5"/>
  <c r="E1902" i="5" s="1"/>
  <c r="X1902" i="5" s="1"/>
  <c r="H1902" i="5"/>
  <c r="C1903" i="5"/>
  <c r="C1904" i="5"/>
  <c r="V1904" i="5"/>
  <c r="E1904" i="5" s="1"/>
  <c r="X1904" i="5" s="1"/>
  <c r="C1905" i="5"/>
  <c r="V1905" i="5"/>
  <c r="E1905" i="5" s="1"/>
  <c r="X1905" i="5" s="1"/>
  <c r="C1906" i="5"/>
  <c r="C1907" i="5"/>
  <c r="V1907" i="5"/>
  <c r="E1907" i="5" s="1"/>
  <c r="X1907" i="5" s="1"/>
  <c r="C1908" i="5"/>
  <c r="C1909" i="5"/>
  <c r="C1910" i="5"/>
  <c r="V1910" i="5"/>
  <c r="E1910" i="5" s="1"/>
  <c r="X1910" i="5" s="1"/>
  <c r="C1911" i="5"/>
  <c r="C1912" i="5"/>
  <c r="V1912" i="5"/>
  <c r="E1912" i="5" s="1"/>
  <c r="X1912" i="5" s="1"/>
  <c r="C1913" i="5"/>
  <c r="C1914" i="5"/>
  <c r="C1915" i="5"/>
  <c r="V1915" i="5"/>
  <c r="E1915" i="5" s="1"/>
  <c r="X1915" i="5" s="1"/>
  <c r="C1916" i="5"/>
  <c r="C1917" i="5"/>
  <c r="V1917" i="5"/>
  <c r="E1917" i="5" s="1"/>
  <c r="X1917" i="5" s="1"/>
  <c r="C1918" i="5"/>
  <c r="V1918" i="5"/>
  <c r="E1918" i="5" s="1"/>
  <c r="X1918" i="5" s="1"/>
  <c r="I1918" i="5"/>
  <c r="C1919" i="5"/>
  <c r="V1919" i="5"/>
  <c r="E1919" i="5" s="1"/>
  <c r="X1919" i="5" s="1"/>
  <c r="C1920" i="5"/>
  <c r="V1920" i="5"/>
  <c r="E1920" i="5" s="1"/>
  <c r="X1920" i="5" s="1"/>
  <c r="C1921" i="5"/>
  <c r="C1922" i="5"/>
  <c r="C1923" i="5"/>
  <c r="V1923" i="5"/>
  <c r="E1923" i="5" s="1"/>
  <c r="X1923" i="5" s="1"/>
  <c r="C1924" i="5"/>
  <c r="C1925" i="5"/>
  <c r="C1926" i="5"/>
  <c r="C1927" i="5"/>
  <c r="C1928" i="5"/>
  <c r="V1928" i="5"/>
  <c r="E1928" i="5" s="1"/>
  <c r="X1928" i="5" s="1"/>
  <c r="I1928" i="5"/>
  <c r="C1929" i="5"/>
  <c r="C1930" i="5"/>
  <c r="C1931" i="5"/>
  <c r="V1931" i="5"/>
  <c r="E1931" i="5" s="1"/>
  <c r="X1931" i="5" s="1"/>
  <c r="G1931" i="5"/>
  <c r="C1932" i="5"/>
  <c r="AB1932" i="5"/>
  <c r="C1933" i="5"/>
  <c r="C1934" i="5"/>
  <c r="AB1934" i="5"/>
  <c r="C1935" i="5"/>
  <c r="C1936" i="5"/>
  <c r="V1936" i="5"/>
  <c r="E1936" i="5" s="1"/>
  <c r="X1936" i="5" s="1"/>
  <c r="C1937" i="5"/>
  <c r="C1938" i="5"/>
  <c r="C1939" i="5"/>
  <c r="V1939" i="5"/>
  <c r="E1939" i="5" s="1"/>
  <c r="X1939" i="5" s="1"/>
  <c r="C1940" i="5"/>
  <c r="C1941" i="5"/>
  <c r="C1942" i="5"/>
  <c r="C1943" i="5"/>
  <c r="V1943" i="5"/>
  <c r="E1943" i="5" s="1"/>
  <c r="X1943" i="5" s="1"/>
  <c r="C1944" i="5"/>
  <c r="V1944" i="5"/>
  <c r="E1944" i="5" s="1"/>
  <c r="X1944" i="5" s="1"/>
  <c r="C1945" i="5"/>
  <c r="C1946" i="5"/>
  <c r="C1947" i="5"/>
  <c r="V1947" i="5"/>
  <c r="E1947" i="5" s="1"/>
  <c r="X1947" i="5" s="1"/>
  <c r="C1948" i="5"/>
  <c r="C1949" i="5"/>
  <c r="C1950" i="5"/>
  <c r="V1950" i="5"/>
  <c r="E1950" i="5" s="1"/>
  <c r="X1950" i="5" s="1"/>
  <c r="C1951" i="5"/>
  <c r="C1952" i="5"/>
  <c r="V1952" i="5"/>
  <c r="E1952" i="5" s="1"/>
  <c r="X1952" i="5" s="1"/>
  <c r="R1952" i="5"/>
  <c r="C1953" i="5"/>
  <c r="C1954" i="5"/>
  <c r="V1954" i="5"/>
  <c r="E1954" i="5" s="1"/>
  <c r="X1954" i="5" s="1"/>
  <c r="C1955" i="5"/>
  <c r="V1955" i="5"/>
  <c r="E1955" i="5" s="1"/>
  <c r="X1955" i="5" s="1"/>
  <c r="C1956" i="5"/>
  <c r="C1957" i="5"/>
  <c r="V1957" i="5"/>
  <c r="E1957" i="5" s="1"/>
  <c r="X1957" i="5" s="1"/>
  <c r="C1958" i="5"/>
  <c r="C1959" i="5"/>
  <c r="C1960" i="5"/>
  <c r="V1960" i="5"/>
  <c r="E1960" i="5" s="1"/>
  <c r="X1960" i="5" s="1"/>
  <c r="C1961" i="5"/>
  <c r="C1962" i="5"/>
  <c r="AB1962" i="5"/>
  <c r="C1963" i="5"/>
  <c r="V1963" i="5"/>
  <c r="E1963" i="5" s="1"/>
  <c r="X1963" i="5" s="1"/>
  <c r="H1963" i="5"/>
  <c r="C1964" i="5"/>
  <c r="C1965" i="5"/>
  <c r="C1966" i="5"/>
  <c r="V1966" i="5"/>
  <c r="E1966" i="5" s="1"/>
  <c r="X1966" i="5" s="1"/>
  <c r="R1966" i="5"/>
  <c r="C1967" i="5"/>
  <c r="C1968" i="5"/>
  <c r="C1969" i="5"/>
  <c r="C1970" i="5"/>
  <c r="C1971" i="5"/>
  <c r="V1971" i="5"/>
  <c r="E1971" i="5" s="1"/>
  <c r="X1971" i="5" s="1"/>
  <c r="C1972" i="5"/>
  <c r="V1972" i="5"/>
  <c r="E1972" i="5" s="1"/>
  <c r="X1972" i="5" s="1"/>
  <c r="C1973" i="5"/>
  <c r="V1973" i="5"/>
  <c r="E1973" i="5" s="1"/>
  <c r="X1973" i="5" s="1"/>
  <c r="C1974" i="5"/>
  <c r="V1974" i="5"/>
  <c r="E1974" i="5" s="1"/>
  <c r="X1974" i="5" s="1"/>
  <c r="G1974" i="5"/>
  <c r="C1975" i="5"/>
  <c r="C1976" i="5"/>
  <c r="V1976" i="5"/>
  <c r="E1976" i="5" s="1"/>
  <c r="X1976" i="5" s="1"/>
  <c r="C1977" i="5"/>
  <c r="C1978" i="5"/>
  <c r="C1979" i="5"/>
  <c r="V1979" i="5"/>
  <c r="E1979" i="5" s="1"/>
  <c r="X1979" i="5" s="1"/>
  <c r="C1980" i="5"/>
  <c r="C1981" i="5"/>
  <c r="C1982" i="5"/>
  <c r="V1982" i="5"/>
  <c r="E1982" i="5" s="1"/>
  <c r="X1982" i="5" s="1"/>
  <c r="C1983" i="5"/>
  <c r="C1984" i="5"/>
  <c r="V1984" i="5"/>
  <c r="E1984" i="5" s="1"/>
  <c r="X1984" i="5" s="1"/>
  <c r="C1985" i="5"/>
  <c r="V1985" i="5"/>
  <c r="E1985" i="5" s="1"/>
  <c r="X1985" i="5" s="1"/>
  <c r="G1985" i="5"/>
  <c r="C1986" i="5"/>
  <c r="AB1986" i="5"/>
  <c r="C1987" i="5"/>
  <c r="V1987" i="5"/>
  <c r="E1987" i="5" s="1"/>
  <c r="X1987" i="5" s="1"/>
  <c r="R1987" i="5"/>
  <c r="C1988" i="5"/>
  <c r="C1989" i="5"/>
  <c r="C1990" i="5"/>
  <c r="C1991" i="5"/>
  <c r="C1992" i="5"/>
  <c r="V1992" i="5"/>
  <c r="E1992" i="5" s="1"/>
  <c r="X1992" i="5" s="1"/>
  <c r="C1993" i="5"/>
  <c r="C1994" i="5"/>
  <c r="C1995" i="5"/>
  <c r="C1996" i="5"/>
  <c r="C1997" i="5"/>
  <c r="V1997" i="5"/>
  <c r="E1997" i="5" s="1"/>
  <c r="X1997" i="5" s="1"/>
  <c r="C1998" i="5"/>
  <c r="V1998" i="5"/>
  <c r="E1998" i="5" s="1"/>
  <c r="X1998" i="5" s="1"/>
  <c r="C1999" i="5"/>
  <c r="C2000" i="5"/>
  <c r="V2000" i="5"/>
  <c r="E2000" i="5" s="1"/>
  <c r="X2000" i="5" s="1"/>
  <c r="C2001" i="5"/>
  <c r="AB2001" i="5"/>
  <c r="C2002" i="5"/>
  <c r="C2003" i="5"/>
  <c r="C2004" i="5"/>
  <c r="C2005" i="5"/>
  <c r="C2006" i="5"/>
  <c r="V2006" i="5"/>
  <c r="E2006" i="5" s="1"/>
  <c r="X2006" i="5" s="1"/>
  <c r="J2006" i="5"/>
  <c r="C2007" i="5"/>
  <c r="C2008" i="5"/>
  <c r="V2008" i="5"/>
  <c r="E2008" i="5" s="1"/>
  <c r="X2008" i="5" s="1"/>
  <c r="G2008" i="5"/>
  <c r="C2009" i="5"/>
  <c r="C2010" i="5"/>
  <c r="C2011" i="5"/>
  <c r="V2011" i="5"/>
  <c r="E2011" i="5" s="1"/>
  <c r="X2011" i="5" s="1"/>
  <c r="C2012" i="5"/>
  <c r="C2013" i="5"/>
  <c r="C2014" i="5"/>
  <c r="C2015" i="5"/>
  <c r="C2016" i="5"/>
  <c r="V2016" i="5"/>
  <c r="E2016" i="5" s="1"/>
  <c r="X2016" i="5" s="1"/>
  <c r="H2016" i="5"/>
  <c r="C2017" i="5"/>
  <c r="C2018" i="5"/>
  <c r="C2019" i="5"/>
  <c r="C2020" i="5"/>
  <c r="C2021" i="5"/>
  <c r="C2022" i="5"/>
  <c r="C2023" i="5"/>
  <c r="C2024" i="5"/>
  <c r="V2024" i="5"/>
  <c r="E2024" i="5" s="1"/>
  <c r="X2024" i="5" s="1"/>
  <c r="C2025" i="5"/>
  <c r="C2026" i="5"/>
  <c r="C2027" i="5"/>
  <c r="V2027" i="5"/>
  <c r="E2027" i="5" s="1"/>
  <c r="X2027" i="5" s="1"/>
  <c r="I2027" i="5"/>
  <c r="C2028" i="5"/>
  <c r="C2029" i="5"/>
  <c r="V2029" i="5"/>
  <c r="E2029" i="5" s="1"/>
  <c r="X2029" i="5" s="1"/>
  <c r="C2030" i="5"/>
  <c r="C2031" i="5"/>
  <c r="C2032" i="5"/>
  <c r="V2032" i="5"/>
  <c r="E2032" i="5" s="1"/>
  <c r="X2032" i="5" s="1"/>
  <c r="H2032" i="5"/>
  <c r="C2033" i="5"/>
  <c r="C2034" i="5"/>
  <c r="C2035" i="5"/>
  <c r="V2035" i="5"/>
  <c r="E2035" i="5" s="1"/>
  <c r="X2035" i="5" s="1"/>
  <c r="C2036" i="5"/>
  <c r="C2037" i="5"/>
  <c r="V2037" i="5"/>
  <c r="E2037" i="5" s="1"/>
  <c r="X2037" i="5" s="1"/>
  <c r="C2038" i="5"/>
  <c r="C2039" i="5"/>
  <c r="C2040" i="5"/>
  <c r="V2040" i="5"/>
  <c r="E2040" i="5" s="1"/>
  <c r="X2040" i="5" s="1"/>
  <c r="C2041" i="5"/>
  <c r="V2041" i="5"/>
  <c r="E2041" i="5" s="1"/>
  <c r="X2041" i="5" s="1"/>
  <c r="R2041" i="5"/>
  <c r="C2042" i="5"/>
  <c r="C2043" i="5"/>
  <c r="V2043" i="5"/>
  <c r="E2043" i="5" s="1"/>
  <c r="X2043" i="5" s="1"/>
  <c r="C2044" i="5"/>
  <c r="C2045" i="5"/>
  <c r="C2046" i="5"/>
  <c r="V2046" i="5"/>
  <c r="E2046" i="5" s="1"/>
  <c r="X2046" i="5" s="1"/>
  <c r="F2046" i="5"/>
  <c r="C2047" i="5"/>
  <c r="C2048" i="5"/>
  <c r="C2049" i="5"/>
  <c r="C2050" i="5"/>
  <c r="C2051" i="5"/>
  <c r="V2051" i="5"/>
  <c r="E2051" i="5" s="1"/>
  <c r="X2051" i="5" s="1"/>
  <c r="C2052" i="5"/>
  <c r="V2052" i="5"/>
  <c r="E2052" i="5" s="1"/>
  <c r="X2052" i="5" s="1"/>
  <c r="J2052" i="5"/>
  <c r="C2053" i="5"/>
  <c r="C2054" i="5"/>
  <c r="V2054" i="5"/>
  <c r="E2054" i="5" s="1"/>
  <c r="X2054" i="5" s="1"/>
  <c r="R2054" i="5"/>
  <c r="C2055" i="5"/>
  <c r="V2055" i="5"/>
  <c r="E2055" i="5" s="1"/>
  <c r="X2055" i="5" s="1"/>
  <c r="C2056" i="5"/>
  <c r="AB2056" i="5"/>
  <c r="C2057" i="5"/>
  <c r="C2058" i="5"/>
  <c r="C2059" i="5"/>
  <c r="V2059" i="5"/>
  <c r="E2059" i="5" s="1"/>
  <c r="X2059" i="5" s="1"/>
  <c r="H2059" i="5"/>
  <c r="C2060" i="5"/>
  <c r="C2061" i="5"/>
  <c r="V2061" i="5"/>
  <c r="E2061" i="5" s="1"/>
  <c r="X2061" i="5" s="1"/>
  <c r="C2062" i="5"/>
  <c r="V2062" i="5"/>
  <c r="E2062" i="5" s="1"/>
  <c r="X2062" i="5" s="1"/>
  <c r="R2062" i="5"/>
  <c r="C2063" i="5"/>
  <c r="V2063" i="5"/>
  <c r="E2063" i="5" s="1"/>
  <c r="X2063" i="5" s="1"/>
  <c r="R2063" i="5"/>
  <c r="C2064" i="5"/>
  <c r="C2065" i="5"/>
  <c r="C2066" i="5"/>
  <c r="C2067" i="5"/>
  <c r="C2068" i="5"/>
  <c r="C2069" i="5"/>
  <c r="C2070" i="5"/>
  <c r="V2070" i="5"/>
  <c r="E2070" i="5" s="1"/>
  <c r="X2070" i="5" s="1"/>
  <c r="C2071" i="5"/>
  <c r="C2072" i="5"/>
  <c r="C2073" i="5"/>
  <c r="C2074" i="5"/>
  <c r="C2075" i="5"/>
  <c r="V2075" i="5"/>
  <c r="E2075" i="5" s="1"/>
  <c r="X2075" i="5" s="1"/>
  <c r="C2076" i="5"/>
  <c r="C2077" i="5"/>
  <c r="C2078" i="5"/>
  <c r="C2079" i="5"/>
  <c r="AB2079" i="5"/>
  <c r="C2080" i="5"/>
  <c r="C2081" i="5"/>
  <c r="V2081" i="5"/>
  <c r="E2081" i="5" s="1"/>
  <c r="X2081" i="5" s="1"/>
  <c r="C2082" i="5"/>
  <c r="C2083" i="5"/>
  <c r="V2083" i="5"/>
  <c r="E2083" i="5" s="1"/>
  <c r="X2083" i="5" s="1"/>
  <c r="I2083" i="5"/>
  <c r="C2084" i="5"/>
  <c r="C2085" i="5"/>
  <c r="C2086" i="5"/>
  <c r="C2087" i="5"/>
  <c r="C2088" i="5"/>
  <c r="V2088" i="5"/>
  <c r="E2088" i="5" s="1"/>
  <c r="X2088" i="5" s="1"/>
  <c r="J2088" i="5"/>
  <c r="C2089" i="5"/>
  <c r="C2090" i="5"/>
  <c r="C2091" i="5"/>
  <c r="V2091" i="5"/>
  <c r="E2091" i="5" s="1"/>
  <c r="X2091" i="5" s="1"/>
  <c r="C2092" i="5"/>
  <c r="C2093" i="5"/>
  <c r="V2093" i="5"/>
  <c r="E2093" i="5" s="1"/>
  <c r="X2093" i="5" s="1"/>
  <c r="C2094" i="5"/>
  <c r="V2094" i="5"/>
  <c r="E2094" i="5" s="1"/>
  <c r="X2094" i="5" s="1"/>
  <c r="C2095" i="5"/>
  <c r="V2095" i="5"/>
  <c r="E2095" i="5" s="1"/>
  <c r="X2095" i="5" s="1"/>
  <c r="C2096" i="5"/>
  <c r="V2096" i="5"/>
  <c r="E2096" i="5" s="1"/>
  <c r="X2096" i="5" s="1"/>
  <c r="C2097" i="5"/>
  <c r="C2098" i="5"/>
  <c r="C2099" i="5"/>
  <c r="C2100" i="5"/>
  <c r="C2101" i="5"/>
  <c r="V2101" i="5"/>
  <c r="E2101" i="5" s="1"/>
  <c r="X2101" i="5" s="1"/>
  <c r="C2102" i="5"/>
  <c r="V2102" i="5"/>
  <c r="E2102" i="5" s="1"/>
  <c r="X2102" i="5" s="1"/>
  <c r="J2102" i="5"/>
  <c r="C2103" i="5"/>
  <c r="V2103" i="5"/>
  <c r="E2103" i="5" s="1"/>
  <c r="X2103" i="5" s="1"/>
  <c r="C2104" i="5"/>
  <c r="V2104" i="5"/>
  <c r="E2104" i="5" s="1"/>
  <c r="X2104" i="5" s="1"/>
  <c r="R2104" i="5"/>
  <c r="C2105" i="5"/>
  <c r="C2106" i="5"/>
  <c r="C2107" i="5"/>
  <c r="C2108" i="5"/>
  <c r="C2109" i="5"/>
  <c r="C2110" i="5"/>
  <c r="C2111" i="5"/>
  <c r="C2112" i="5"/>
  <c r="V2112" i="5"/>
  <c r="E2112" i="5" s="1"/>
  <c r="X2112" i="5" s="1"/>
  <c r="H2112" i="5"/>
  <c r="C2113" i="5"/>
  <c r="C2114" i="5"/>
  <c r="C2115" i="5"/>
  <c r="C2116" i="5"/>
  <c r="C2117" i="5"/>
  <c r="C2118" i="5"/>
  <c r="V2118" i="5"/>
  <c r="E2118" i="5" s="1"/>
  <c r="X2118" i="5" s="1"/>
  <c r="C2119" i="5"/>
  <c r="C2120" i="5"/>
  <c r="C2121" i="5"/>
  <c r="C2122" i="5"/>
  <c r="C2123" i="5"/>
  <c r="V2123" i="5"/>
  <c r="E2123" i="5" s="1"/>
  <c r="X2123" i="5" s="1"/>
  <c r="C2124" i="5"/>
  <c r="C2125" i="5"/>
  <c r="V2125" i="5"/>
  <c r="E2125" i="5" s="1"/>
  <c r="X2125" i="5" s="1"/>
  <c r="C2126" i="5"/>
  <c r="V2126" i="5"/>
  <c r="E2126" i="5" s="1"/>
  <c r="X2126" i="5" s="1"/>
  <c r="C2127" i="5"/>
  <c r="V2127" i="5"/>
  <c r="E2127" i="5" s="1"/>
  <c r="X2127" i="5" s="1"/>
  <c r="C2128" i="5"/>
  <c r="V2128" i="5"/>
  <c r="E2128" i="5" s="1"/>
  <c r="X2128" i="5" s="1"/>
  <c r="C2129" i="5"/>
  <c r="V2129" i="5"/>
  <c r="E2129" i="5" s="1"/>
  <c r="X2129" i="5" s="1"/>
  <c r="C2130" i="5"/>
  <c r="C2131" i="5"/>
  <c r="V2131" i="5"/>
  <c r="E2131" i="5" s="1"/>
  <c r="X2131" i="5" s="1"/>
  <c r="C2132" i="5"/>
  <c r="C2133" i="5"/>
  <c r="C2134" i="5"/>
  <c r="V2134" i="5"/>
  <c r="E2134" i="5" s="1"/>
  <c r="X2134" i="5" s="1"/>
  <c r="I2134" i="5"/>
  <c r="C2135" i="5"/>
  <c r="V2135" i="5"/>
  <c r="E2135" i="5" s="1"/>
  <c r="X2135" i="5" s="1"/>
  <c r="C2136" i="5"/>
  <c r="C2137" i="5"/>
  <c r="C2138" i="5"/>
  <c r="V2138" i="5"/>
  <c r="E2138" i="5" s="1"/>
  <c r="X2138" i="5" s="1"/>
  <c r="F2138" i="5"/>
  <c r="C2139" i="5"/>
  <c r="C2140" i="5"/>
  <c r="C2141" i="5"/>
  <c r="C2142" i="5"/>
  <c r="V2142" i="5"/>
  <c r="E2142" i="5" s="1"/>
  <c r="X2142" i="5" s="1"/>
  <c r="C2143" i="5"/>
  <c r="AB2143" i="5"/>
  <c r="C2144" i="5"/>
  <c r="V2144" i="5"/>
  <c r="E2144" i="5" s="1"/>
  <c r="X2144" i="5" s="1"/>
  <c r="C2145" i="5"/>
  <c r="C2146" i="5"/>
  <c r="AB2146" i="5"/>
  <c r="C2147" i="5"/>
  <c r="V2147" i="5"/>
  <c r="E2147" i="5" s="1"/>
  <c r="X2147" i="5" s="1"/>
  <c r="G2147" i="5"/>
  <c r="C2148" i="5"/>
  <c r="V2148" i="5"/>
  <c r="E2148" i="5" s="1"/>
  <c r="X2148" i="5" s="1"/>
  <c r="C2149" i="5"/>
  <c r="C2150" i="5"/>
  <c r="C2151" i="5"/>
  <c r="V2151" i="5"/>
  <c r="E2151" i="5" s="1"/>
  <c r="X2151" i="5" s="1"/>
  <c r="H2151" i="5"/>
  <c r="C2152" i="5"/>
  <c r="V2152" i="5"/>
  <c r="E2152" i="5" s="1"/>
  <c r="X2152" i="5" s="1"/>
  <c r="G2152" i="5"/>
  <c r="C2153" i="5"/>
  <c r="C2154" i="5"/>
  <c r="C2155" i="5"/>
  <c r="V2155" i="5"/>
  <c r="E2155" i="5" s="1"/>
  <c r="X2155" i="5" s="1"/>
  <c r="C2156" i="5"/>
  <c r="C2157" i="5"/>
  <c r="V2157" i="5"/>
  <c r="E2157" i="5" s="1"/>
  <c r="X2157" i="5" s="1"/>
  <c r="C2158" i="5"/>
  <c r="V2158" i="5"/>
  <c r="E2158" i="5" s="1"/>
  <c r="X2158" i="5" s="1"/>
  <c r="C2159" i="5"/>
  <c r="C2160" i="5"/>
  <c r="V2160" i="5"/>
  <c r="E2160" i="5" s="1"/>
  <c r="X2160" i="5" s="1"/>
  <c r="C2161" i="5"/>
  <c r="C2162" i="5"/>
  <c r="C2163" i="5"/>
  <c r="V2163" i="5"/>
  <c r="E2163" i="5" s="1"/>
  <c r="X2163" i="5" s="1"/>
  <c r="C2164" i="5"/>
  <c r="C2165" i="5"/>
  <c r="V2165" i="5"/>
  <c r="E2165" i="5" s="1"/>
  <c r="X2165" i="5" s="1"/>
  <c r="C2166" i="5"/>
  <c r="V2166" i="5"/>
  <c r="E2166" i="5" s="1"/>
  <c r="X2166" i="5" s="1"/>
  <c r="C2167" i="5"/>
  <c r="V2167" i="5"/>
  <c r="E2167" i="5" s="1"/>
  <c r="X2167" i="5" s="1"/>
  <c r="C2168" i="5"/>
  <c r="V2168" i="5"/>
  <c r="E2168" i="5" s="1"/>
  <c r="X2168" i="5" s="1"/>
  <c r="H2168" i="5"/>
  <c r="C2169" i="5"/>
  <c r="C2170" i="5"/>
  <c r="C2171" i="5"/>
  <c r="C2172" i="5"/>
  <c r="V2172" i="5"/>
  <c r="E2172" i="5" s="1"/>
  <c r="X2172" i="5" s="1"/>
  <c r="C2173" i="5"/>
  <c r="C2174" i="5"/>
  <c r="C2175" i="5"/>
  <c r="C2176" i="5"/>
  <c r="V2176" i="5"/>
  <c r="E2176" i="5" s="1"/>
  <c r="X2176" i="5" s="1"/>
  <c r="J2176" i="5"/>
  <c r="C2177" i="5"/>
  <c r="C2178" i="5"/>
  <c r="V2178" i="5"/>
  <c r="E2178" i="5" s="1"/>
  <c r="X2178" i="5" s="1"/>
  <c r="C2179" i="5"/>
  <c r="V2179" i="5"/>
  <c r="E2179" i="5" s="1"/>
  <c r="X2179" i="5" s="1"/>
  <c r="G2179" i="5"/>
  <c r="C2180" i="5"/>
  <c r="V2180" i="5"/>
  <c r="E2180" i="5" s="1"/>
  <c r="X2180" i="5" s="1"/>
  <c r="C2181" i="5"/>
  <c r="C2182" i="5"/>
  <c r="V2182" i="5"/>
  <c r="E2182" i="5" s="1"/>
  <c r="X2182" i="5" s="1"/>
  <c r="C2183" i="5"/>
  <c r="C2184" i="5"/>
  <c r="C2185" i="5"/>
  <c r="C2186" i="5"/>
  <c r="C2187" i="5"/>
  <c r="V2187" i="5"/>
  <c r="E2187" i="5" s="1"/>
  <c r="X2187" i="5" s="1"/>
  <c r="C2188" i="5"/>
  <c r="V2188" i="5"/>
  <c r="E2188" i="5" s="1"/>
  <c r="X2188" i="5" s="1"/>
  <c r="J2188" i="5"/>
  <c r="C2189" i="5"/>
  <c r="V2189" i="5"/>
  <c r="E2189" i="5" s="1"/>
  <c r="X2189" i="5" s="1"/>
  <c r="C2190" i="5"/>
  <c r="V2190" i="5"/>
  <c r="E2190" i="5" s="1"/>
  <c r="X2190" i="5" s="1"/>
  <c r="C2191" i="5"/>
  <c r="C2192" i="5"/>
  <c r="V2192" i="5"/>
  <c r="E2192" i="5" s="1"/>
  <c r="X2192" i="5" s="1"/>
  <c r="H2192" i="5"/>
  <c r="C2193" i="5"/>
  <c r="C2194" i="5"/>
  <c r="C2195" i="5"/>
  <c r="V2195" i="5"/>
  <c r="E2195" i="5" s="1"/>
  <c r="X2195" i="5" s="1"/>
  <c r="F2195" i="5"/>
  <c r="C2196" i="5"/>
  <c r="V2196" i="5"/>
  <c r="E2196" i="5" s="1"/>
  <c r="X2196" i="5" s="1"/>
  <c r="R2196" i="5"/>
  <c r="C2197" i="5"/>
  <c r="C2198" i="5"/>
  <c r="C2199" i="5"/>
  <c r="C2200" i="5"/>
  <c r="V2200" i="5"/>
  <c r="E2200" i="5" s="1"/>
  <c r="X2200" i="5" s="1"/>
  <c r="C2201" i="5"/>
  <c r="V2201" i="5"/>
  <c r="E2201" i="5" s="1"/>
  <c r="X2201" i="5" s="1"/>
  <c r="G2201" i="5"/>
  <c r="C2202" i="5"/>
  <c r="C2203" i="5"/>
  <c r="V2203" i="5"/>
  <c r="E2203" i="5" s="1"/>
  <c r="X2203" i="5" s="1"/>
  <c r="C2204" i="5"/>
  <c r="C2205" i="5"/>
  <c r="C2206" i="5"/>
  <c r="V2206" i="5"/>
  <c r="E2206" i="5" s="1"/>
  <c r="X2206" i="5" s="1"/>
  <c r="R2206" i="5"/>
  <c r="C2207" i="5"/>
  <c r="V2207" i="5"/>
  <c r="E2207" i="5" s="1"/>
  <c r="X2207" i="5" s="1"/>
  <c r="J2207" i="5"/>
  <c r="C2208" i="5"/>
  <c r="V2208" i="5"/>
  <c r="E2208" i="5" s="1"/>
  <c r="X2208" i="5" s="1"/>
  <c r="J2208" i="5"/>
  <c r="C2209" i="5"/>
  <c r="AB2209" i="5"/>
  <c r="C2210" i="5"/>
  <c r="C2211" i="5"/>
  <c r="C2212" i="5"/>
  <c r="C2213" i="5"/>
  <c r="C2214" i="5"/>
  <c r="V2214" i="5"/>
  <c r="E2214" i="5" s="1"/>
  <c r="X2214" i="5" s="1"/>
  <c r="F2214" i="5"/>
  <c r="C2215" i="5"/>
  <c r="C2216" i="5"/>
  <c r="V2216" i="5"/>
  <c r="E2216" i="5" s="1"/>
  <c r="X2216" i="5" s="1"/>
  <c r="C2217" i="5"/>
  <c r="AB2217" i="5"/>
  <c r="C2218" i="5"/>
  <c r="C2219" i="5"/>
  <c r="V2219" i="5"/>
  <c r="E2219" i="5" s="1"/>
  <c r="X2219" i="5" s="1"/>
  <c r="C2220" i="5"/>
  <c r="C2221" i="5"/>
  <c r="C2222" i="5"/>
  <c r="V2222" i="5"/>
  <c r="E2222" i="5" s="1"/>
  <c r="X2222" i="5" s="1"/>
  <c r="C2223" i="5"/>
  <c r="V2223" i="5"/>
  <c r="E2223" i="5" s="1"/>
  <c r="X2223" i="5" s="1"/>
  <c r="I2223" i="5"/>
  <c r="C2224" i="5"/>
  <c r="C2225" i="5"/>
  <c r="C2226" i="5"/>
  <c r="C2227" i="5"/>
  <c r="V2227" i="5"/>
  <c r="E2227" i="5" s="1"/>
  <c r="X2227" i="5" s="1"/>
  <c r="C2228" i="5"/>
  <c r="C2229" i="5"/>
  <c r="V2229" i="5"/>
  <c r="E2229" i="5" s="1"/>
  <c r="X2229" i="5" s="1"/>
  <c r="C2230" i="5"/>
  <c r="V2230" i="5"/>
  <c r="E2230" i="5" s="1"/>
  <c r="X2230" i="5" s="1"/>
  <c r="R2230" i="5"/>
  <c r="C2231" i="5"/>
  <c r="V2231" i="5"/>
  <c r="E2231" i="5" s="1"/>
  <c r="X2231" i="5" s="1"/>
  <c r="H2231" i="5"/>
  <c r="C2232" i="5"/>
  <c r="V2232" i="5"/>
  <c r="E2232" i="5" s="1"/>
  <c r="X2232" i="5" s="1"/>
  <c r="I2232" i="5"/>
  <c r="C2233" i="5"/>
  <c r="C2234" i="5"/>
  <c r="C2235" i="5"/>
  <c r="C2236" i="5"/>
  <c r="C2237" i="5"/>
  <c r="V2237" i="5"/>
  <c r="E2237" i="5" s="1"/>
  <c r="X2237" i="5" s="1"/>
  <c r="C2238" i="5"/>
  <c r="C2239" i="5"/>
  <c r="C2240" i="5"/>
  <c r="V2240" i="5"/>
  <c r="E2240" i="5" s="1"/>
  <c r="X2240" i="5" s="1"/>
  <c r="C2241" i="5"/>
  <c r="C2242" i="5"/>
  <c r="AB2242" i="5"/>
  <c r="C2243" i="5"/>
  <c r="V2243" i="5"/>
  <c r="E2243" i="5" s="1"/>
  <c r="X2243" i="5" s="1"/>
  <c r="C2244" i="5"/>
  <c r="C2245" i="5"/>
  <c r="C2246" i="5"/>
  <c r="V2246" i="5"/>
  <c r="E2246" i="5" s="1"/>
  <c r="X2246" i="5" s="1"/>
  <c r="I2246" i="5"/>
  <c r="C2247" i="5"/>
  <c r="C2248" i="5"/>
  <c r="V2248" i="5"/>
  <c r="E2248" i="5" s="1"/>
  <c r="X2248" i="5" s="1"/>
  <c r="C2249" i="5"/>
  <c r="C2250" i="5"/>
  <c r="AB2250" i="5"/>
  <c r="C2251" i="5"/>
  <c r="V2251" i="5"/>
  <c r="E2251" i="5" s="1"/>
  <c r="X2251" i="5" s="1"/>
  <c r="C2252" i="5"/>
  <c r="V2252" i="5"/>
  <c r="E2252" i="5" s="1"/>
  <c r="X2252" i="5" s="1"/>
  <c r="C2253" i="5"/>
  <c r="C2254" i="5"/>
  <c r="V2254" i="5"/>
  <c r="E2254" i="5" s="1"/>
  <c r="X2254" i="5" s="1"/>
  <c r="F2254" i="5"/>
  <c r="C2255" i="5"/>
  <c r="C2256" i="5"/>
  <c r="C2257" i="5"/>
  <c r="C2258" i="5"/>
  <c r="AB2258" i="5"/>
  <c r="C2259" i="5"/>
  <c r="V2259" i="5"/>
  <c r="E2259" i="5" s="1"/>
  <c r="X2259" i="5" s="1"/>
  <c r="G2259" i="5"/>
  <c r="C2260" i="5"/>
  <c r="C2261" i="5"/>
  <c r="V2261" i="5"/>
  <c r="E2261" i="5" s="1"/>
  <c r="X2261" i="5" s="1"/>
  <c r="C2262" i="5"/>
  <c r="V2262" i="5"/>
  <c r="E2262" i="5" s="1"/>
  <c r="X2262" i="5" s="1"/>
  <c r="H2262" i="5"/>
  <c r="C2263" i="5"/>
  <c r="C2264" i="5"/>
  <c r="V2264" i="5"/>
  <c r="E2264" i="5" s="1"/>
  <c r="X2264" i="5" s="1"/>
  <c r="C2265" i="5"/>
  <c r="V2265" i="5"/>
  <c r="E2265" i="5" s="1"/>
  <c r="X2265" i="5" s="1"/>
  <c r="J2265" i="5"/>
  <c r="C2266" i="5"/>
  <c r="AB2266" i="5"/>
  <c r="C2267" i="5"/>
  <c r="V2267" i="5"/>
  <c r="E2267" i="5" s="1"/>
  <c r="X2267" i="5" s="1"/>
  <c r="C2268" i="5"/>
  <c r="V2268" i="5"/>
  <c r="E2268" i="5" s="1"/>
  <c r="X2268" i="5" s="1"/>
  <c r="C2269" i="5"/>
  <c r="C2270" i="5"/>
  <c r="V2270" i="5"/>
  <c r="E2270" i="5" s="1"/>
  <c r="X2270" i="5" s="1"/>
  <c r="C2271" i="5"/>
  <c r="V2271" i="5"/>
  <c r="E2271" i="5" s="1"/>
  <c r="X2271" i="5" s="1"/>
  <c r="C2272" i="5"/>
  <c r="V2272" i="5"/>
  <c r="E2272" i="5" s="1"/>
  <c r="X2272" i="5" s="1"/>
  <c r="C2273" i="5"/>
  <c r="V2273" i="5"/>
  <c r="E2273" i="5" s="1"/>
  <c r="X2273" i="5" s="1"/>
  <c r="F2273" i="5"/>
  <c r="C2274" i="5"/>
  <c r="V2274" i="5"/>
  <c r="E2274" i="5" s="1"/>
  <c r="X2274" i="5" s="1"/>
  <c r="C2275" i="5"/>
  <c r="V2275" i="5"/>
  <c r="E2275" i="5" s="1"/>
  <c r="X2275" i="5" s="1"/>
  <c r="C2276" i="5"/>
  <c r="C2277" i="5"/>
  <c r="C2278" i="5"/>
  <c r="C2279" i="5"/>
  <c r="C2280" i="5"/>
  <c r="V2280" i="5"/>
  <c r="E2280" i="5" s="1"/>
  <c r="X2280" i="5" s="1"/>
  <c r="C2281" i="5"/>
  <c r="V2281" i="5"/>
  <c r="E2281" i="5" s="1"/>
  <c r="X2281" i="5" s="1"/>
  <c r="C2282" i="5"/>
  <c r="AB2282" i="5"/>
  <c r="C2283" i="5"/>
  <c r="V2283" i="5"/>
  <c r="E2283" i="5" s="1"/>
  <c r="X2283" i="5" s="1"/>
  <c r="J2283" i="5"/>
  <c r="C2284" i="5"/>
  <c r="V2284" i="5"/>
  <c r="E2284" i="5" s="1"/>
  <c r="X2284" i="5" s="1"/>
  <c r="F2284" i="5"/>
  <c r="C2285" i="5"/>
  <c r="C2286" i="5"/>
  <c r="C2287" i="5"/>
  <c r="C2288" i="5"/>
  <c r="V2288" i="5"/>
  <c r="E2288" i="5" s="1"/>
  <c r="X2288" i="5" s="1"/>
  <c r="C2289" i="5"/>
  <c r="V2289" i="5"/>
  <c r="E2289" i="5" s="1"/>
  <c r="X2289" i="5" s="1"/>
  <c r="C2290" i="5"/>
  <c r="AB2290" i="5"/>
  <c r="C2291" i="5"/>
  <c r="V2291" i="5"/>
  <c r="E2291" i="5" s="1"/>
  <c r="X2291" i="5" s="1"/>
  <c r="G2291" i="5"/>
  <c r="C2292" i="5"/>
  <c r="V2292" i="5"/>
  <c r="E2292" i="5" s="1"/>
  <c r="X2292" i="5" s="1"/>
  <c r="R2292" i="5"/>
  <c r="C2293" i="5"/>
  <c r="C2294" i="5"/>
  <c r="V2294" i="5"/>
  <c r="E2294" i="5" s="1"/>
  <c r="X2294" i="5" s="1"/>
  <c r="C2295" i="5"/>
  <c r="C2296" i="5"/>
  <c r="C2297" i="5"/>
  <c r="C2298" i="5"/>
  <c r="C2299" i="5"/>
  <c r="V2299" i="5"/>
  <c r="E2299" i="5" s="1"/>
  <c r="X2299" i="5" s="1"/>
  <c r="I2299" i="5"/>
  <c r="C2300" i="5"/>
  <c r="V2300" i="5"/>
  <c r="E2300" i="5" s="1"/>
  <c r="X2300" i="5" s="1"/>
  <c r="R2300" i="5"/>
  <c r="C2301" i="5"/>
  <c r="V2301" i="5"/>
  <c r="E2301" i="5" s="1"/>
  <c r="X2301" i="5" s="1"/>
  <c r="C2302" i="5"/>
  <c r="C2303" i="5"/>
  <c r="V2303" i="5"/>
  <c r="E2303" i="5" s="1"/>
  <c r="X2303" i="5" s="1"/>
  <c r="C2304" i="5"/>
  <c r="C2305" i="5"/>
  <c r="C2306" i="5"/>
  <c r="AB2306" i="5"/>
  <c r="C2307" i="5"/>
  <c r="V2307" i="5"/>
  <c r="E2307" i="5" s="1"/>
  <c r="X2307" i="5" s="1"/>
  <c r="C2308" i="5"/>
  <c r="V2308" i="5"/>
  <c r="E2308" i="5" s="1"/>
  <c r="X2308" i="5" s="1"/>
  <c r="I2308" i="5"/>
  <c r="C2309" i="5"/>
  <c r="V2309" i="5"/>
  <c r="E2309" i="5" s="1"/>
  <c r="X2309" i="5" s="1"/>
  <c r="C2310" i="5"/>
  <c r="AB2310" i="5"/>
  <c r="C2311" i="5"/>
  <c r="V2311" i="5"/>
  <c r="E2311" i="5" s="1"/>
  <c r="X2311" i="5" s="1"/>
  <c r="H2311" i="5"/>
  <c r="C2312" i="5"/>
  <c r="C2313" i="5"/>
  <c r="C2314" i="5"/>
  <c r="C2315" i="5"/>
  <c r="C2316" i="5"/>
  <c r="V2316" i="5"/>
  <c r="E2316" i="5" s="1"/>
  <c r="X2316" i="5" s="1"/>
  <c r="C2317" i="5"/>
  <c r="C2318" i="5"/>
  <c r="C2319" i="5"/>
  <c r="V2319" i="5"/>
  <c r="E2319" i="5" s="1"/>
  <c r="X2319" i="5" s="1"/>
  <c r="C2320" i="5"/>
  <c r="C2321" i="5"/>
  <c r="V2321" i="5"/>
  <c r="E2321" i="5" s="1"/>
  <c r="X2321" i="5" s="1"/>
  <c r="C2322" i="5"/>
  <c r="C2323" i="5"/>
  <c r="V2323" i="5"/>
  <c r="E2323" i="5" s="1"/>
  <c r="X2323" i="5" s="1"/>
  <c r="C2324" i="5"/>
  <c r="C2325" i="5"/>
  <c r="C2326" i="5"/>
  <c r="V2326" i="5"/>
  <c r="E2326" i="5" s="1"/>
  <c r="X2326" i="5" s="1"/>
  <c r="C2327" i="5"/>
  <c r="V2327" i="5"/>
  <c r="E2327" i="5" s="1"/>
  <c r="X2327" i="5" s="1"/>
  <c r="C2328" i="5"/>
  <c r="C2329" i="5"/>
  <c r="V2329" i="5"/>
  <c r="E2329" i="5" s="1"/>
  <c r="X2329" i="5" s="1"/>
  <c r="J2329" i="5"/>
  <c r="C2330" i="5"/>
  <c r="C2331" i="5"/>
  <c r="V2331" i="5"/>
  <c r="E2331" i="5" s="1"/>
  <c r="X2331" i="5" s="1"/>
  <c r="C2332" i="5"/>
  <c r="C2333" i="5"/>
  <c r="C2334" i="5"/>
  <c r="V2334" i="5"/>
  <c r="E2334" i="5" s="1"/>
  <c r="X2334" i="5" s="1"/>
  <c r="G2334" i="5"/>
  <c r="C2335" i="5"/>
  <c r="V2335" i="5"/>
  <c r="E2335" i="5" s="1"/>
  <c r="X2335" i="5" s="1"/>
  <c r="H2335" i="5"/>
  <c r="C2336" i="5"/>
  <c r="C2337" i="5"/>
  <c r="C2338" i="5"/>
  <c r="C2339" i="5"/>
  <c r="C2340" i="5"/>
  <c r="C2341" i="5"/>
  <c r="C2342" i="5"/>
  <c r="V2342" i="5"/>
  <c r="E2342" i="5" s="1"/>
  <c r="X2342" i="5" s="1"/>
  <c r="C2343" i="5"/>
  <c r="AB2343" i="5"/>
  <c r="C2344" i="5"/>
  <c r="V2344" i="5"/>
  <c r="E2344" i="5" s="1"/>
  <c r="X2344" i="5" s="1"/>
  <c r="F2344" i="5"/>
  <c r="C2345" i="5"/>
  <c r="C2346" i="5"/>
  <c r="AB2346" i="5"/>
  <c r="C2347" i="5"/>
  <c r="C2348" i="5"/>
  <c r="C2349" i="5"/>
  <c r="C2350" i="5"/>
  <c r="C2351" i="5"/>
  <c r="C2352" i="5"/>
  <c r="C2353" i="5"/>
  <c r="C2354" i="5"/>
  <c r="C2355" i="5"/>
  <c r="V2355" i="5"/>
  <c r="E2355" i="5" s="1"/>
  <c r="X2355" i="5" s="1"/>
  <c r="C2356" i="5"/>
  <c r="C2357" i="5"/>
  <c r="C2358" i="5"/>
  <c r="C2359" i="5"/>
  <c r="AB2359" i="5"/>
  <c r="C2360" i="5"/>
  <c r="V2360" i="5"/>
  <c r="E2360" i="5" s="1"/>
  <c r="X2360" i="5" s="1"/>
  <c r="J2360" i="5"/>
  <c r="C2361" i="5"/>
  <c r="C2362" i="5"/>
  <c r="C2363" i="5"/>
  <c r="C2364" i="5"/>
  <c r="V2364" i="5"/>
  <c r="E2364" i="5" s="1"/>
  <c r="X2364" i="5" s="1"/>
  <c r="H2364" i="5"/>
  <c r="C2365" i="5"/>
  <c r="C2366" i="5"/>
  <c r="V2366" i="5"/>
  <c r="E2366" i="5" s="1"/>
  <c r="X2366" i="5" s="1"/>
  <c r="R2366" i="5"/>
  <c r="C2367" i="5"/>
  <c r="V2367" i="5"/>
  <c r="E2367" i="5" s="1"/>
  <c r="X2367" i="5" s="1"/>
  <c r="C2368" i="5"/>
  <c r="C2369" i="5"/>
  <c r="C2370" i="5"/>
  <c r="C2371" i="5"/>
  <c r="V2371" i="5"/>
  <c r="E2371" i="5" s="1"/>
  <c r="X2371" i="5" s="1"/>
  <c r="R2371" i="5"/>
  <c r="C2372" i="5"/>
  <c r="V2372" i="5"/>
  <c r="E2372" i="5" s="1"/>
  <c r="X2372" i="5" s="1"/>
  <c r="R2372" i="5"/>
  <c r="C2373" i="5"/>
  <c r="V2373" i="5"/>
  <c r="E2373" i="5" s="1"/>
  <c r="X2373" i="5" s="1"/>
  <c r="C2374" i="5"/>
  <c r="C2375" i="5"/>
  <c r="C2376" i="5"/>
  <c r="C2377" i="5"/>
  <c r="C2378" i="5"/>
  <c r="C2379" i="5"/>
  <c r="V2379" i="5"/>
  <c r="E2379" i="5" s="1"/>
  <c r="X2379" i="5" s="1"/>
  <c r="C2380" i="5"/>
  <c r="V2380" i="5"/>
  <c r="E2380" i="5" s="1"/>
  <c r="X2380" i="5" s="1"/>
  <c r="C2381" i="5"/>
  <c r="C2382" i="5"/>
  <c r="C2383" i="5"/>
  <c r="C2384" i="5"/>
  <c r="C2385" i="5"/>
  <c r="C2386" i="5"/>
  <c r="C2387" i="5"/>
  <c r="V2387" i="5"/>
  <c r="E2387" i="5" s="1"/>
  <c r="X2387" i="5" s="1"/>
  <c r="C2388" i="5"/>
  <c r="C2389" i="5"/>
  <c r="C2390" i="5"/>
  <c r="V2390" i="5"/>
  <c r="E2390" i="5" s="1"/>
  <c r="X2390" i="5" s="1"/>
  <c r="R2390" i="5"/>
  <c r="C2391" i="5"/>
  <c r="V2391" i="5"/>
  <c r="E2391" i="5" s="1"/>
  <c r="X2391" i="5" s="1"/>
  <c r="C2392" i="5"/>
  <c r="V2392" i="5"/>
  <c r="E2392" i="5" s="1"/>
  <c r="X2392" i="5" s="1"/>
  <c r="R2392" i="5"/>
  <c r="C2393" i="5"/>
  <c r="C2394" i="5"/>
  <c r="C2395" i="5"/>
  <c r="V2395" i="5"/>
  <c r="E2395" i="5" s="1"/>
  <c r="X2395" i="5" s="1"/>
  <c r="C2396" i="5"/>
  <c r="V2396" i="5"/>
  <c r="E2396" i="5" s="1"/>
  <c r="X2396" i="5" s="1"/>
  <c r="C2397" i="5"/>
  <c r="C2398" i="5"/>
  <c r="V2398" i="5"/>
  <c r="E2398" i="5" s="1"/>
  <c r="X2398" i="5" s="1"/>
  <c r="C2399" i="5"/>
  <c r="V2399" i="5"/>
  <c r="E2399" i="5" s="1"/>
  <c r="X2399" i="5" s="1"/>
  <c r="C2400" i="5"/>
  <c r="V2400" i="5"/>
  <c r="E2400" i="5" s="1"/>
  <c r="X2400" i="5" s="1"/>
  <c r="G2400" i="5"/>
  <c r="C2401" i="5"/>
  <c r="AB2401" i="5"/>
  <c r="C2402" i="5"/>
  <c r="C2403" i="5"/>
  <c r="C2404" i="5"/>
  <c r="C2405" i="5"/>
  <c r="V2405" i="5"/>
  <c r="E2405" i="5" s="1"/>
  <c r="X2405" i="5" s="1"/>
  <c r="C2406" i="5"/>
  <c r="V2406" i="5"/>
  <c r="E2406" i="5" s="1"/>
  <c r="X2406" i="5" s="1"/>
  <c r="R2406" i="5"/>
  <c r="C2407" i="5"/>
  <c r="V2407" i="5"/>
  <c r="E2407" i="5" s="1"/>
  <c r="X2407" i="5" s="1"/>
  <c r="C2408" i="5"/>
  <c r="V2408" i="5"/>
  <c r="E2408" i="5" s="1"/>
  <c r="X2408" i="5" s="1"/>
  <c r="H2408" i="5"/>
  <c r="C2409" i="5"/>
  <c r="C2410" i="5"/>
  <c r="C2411" i="5"/>
  <c r="C2412" i="5"/>
  <c r="C2413" i="5"/>
  <c r="C2414" i="5"/>
  <c r="C2415" i="5"/>
  <c r="C2416" i="5"/>
  <c r="V2416" i="5"/>
  <c r="E2416" i="5" s="1"/>
  <c r="X2416" i="5" s="1"/>
  <c r="C2417" i="5"/>
  <c r="C2418" i="5"/>
  <c r="V2418" i="5"/>
  <c r="E2418" i="5" s="1"/>
  <c r="X2418" i="5" s="1"/>
  <c r="C2419" i="5"/>
  <c r="C2420" i="5"/>
  <c r="C2421" i="5"/>
  <c r="C2422" i="5"/>
  <c r="V2422" i="5"/>
  <c r="E2422" i="5" s="1"/>
  <c r="X2422" i="5" s="1"/>
  <c r="C2423" i="5"/>
  <c r="C2424" i="5"/>
  <c r="V2424" i="5"/>
  <c r="E2424" i="5" s="1"/>
  <c r="X2424" i="5" s="1"/>
  <c r="H2424" i="5"/>
  <c r="C2425" i="5"/>
  <c r="C2426" i="5"/>
  <c r="C2427" i="5"/>
  <c r="C2428" i="5"/>
  <c r="V2428" i="5"/>
  <c r="E2428" i="5" s="1"/>
  <c r="X2428" i="5" s="1"/>
  <c r="C2429" i="5"/>
  <c r="C2430" i="5"/>
  <c r="V2430" i="5"/>
  <c r="E2430" i="5" s="1"/>
  <c r="X2430" i="5" s="1"/>
  <c r="I2430" i="5"/>
  <c r="C2431" i="5"/>
  <c r="C2432" i="5"/>
  <c r="V2432" i="5"/>
  <c r="E2432" i="5" s="1"/>
  <c r="X2432" i="5" s="1"/>
  <c r="F2432" i="5"/>
  <c r="C2433" i="5"/>
  <c r="C2434" i="5"/>
  <c r="C2435" i="5"/>
  <c r="C2436" i="5"/>
  <c r="C2437" i="5"/>
  <c r="C2438" i="5"/>
  <c r="V2438" i="5"/>
  <c r="E2438" i="5" s="1"/>
  <c r="X2438" i="5" s="1"/>
  <c r="C2439" i="5"/>
  <c r="AB2439" i="5"/>
  <c r="C2440" i="5"/>
  <c r="V2440" i="5"/>
  <c r="E2440" i="5" s="1"/>
  <c r="X2440" i="5" s="1"/>
  <c r="J2440" i="5"/>
  <c r="C2441" i="5"/>
  <c r="AB2441" i="5"/>
  <c r="C2442" i="5"/>
  <c r="V2442" i="5"/>
  <c r="E2442" i="5" s="1"/>
  <c r="X2442" i="5" s="1"/>
  <c r="C2443" i="5"/>
  <c r="C2444" i="5"/>
  <c r="C2445" i="5"/>
  <c r="V2445" i="5"/>
  <c r="E2445" i="5" s="1"/>
  <c r="X2445" i="5" s="1"/>
  <c r="C2446" i="5"/>
  <c r="C2447" i="5"/>
  <c r="V2447" i="5"/>
  <c r="E2447" i="5" s="1"/>
  <c r="X2447" i="5" s="1"/>
  <c r="C2448" i="5"/>
  <c r="V2448" i="5"/>
  <c r="E2448" i="5" s="1"/>
  <c r="X2448" i="5" s="1"/>
  <c r="C2449" i="5"/>
  <c r="C2450" i="5"/>
  <c r="C2451" i="5"/>
  <c r="C2452" i="5"/>
  <c r="C2453" i="5"/>
  <c r="V2453" i="5"/>
  <c r="E2453" i="5" s="1"/>
  <c r="X2453" i="5" s="1"/>
  <c r="C2454" i="5"/>
  <c r="C2455" i="5"/>
  <c r="AB2455" i="5"/>
  <c r="C2456" i="5"/>
  <c r="V2456" i="5"/>
  <c r="E2456" i="5" s="1"/>
  <c r="X2456" i="5" s="1"/>
  <c r="C2457" i="5"/>
  <c r="C2458" i="5"/>
  <c r="V2458" i="5"/>
  <c r="E2458" i="5" s="1"/>
  <c r="X2458" i="5" s="1"/>
  <c r="C2459" i="5"/>
  <c r="C2460" i="5"/>
  <c r="C2461" i="5"/>
  <c r="V2461" i="5"/>
  <c r="E2461" i="5" s="1"/>
  <c r="X2461" i="5" s="1"/>
  <c r="C2462" i="5"/>
  <c r="C2463" i="5"/>
  <c r="V2463" i="5"/>
  <c r="E2463" i="5" s="1"/>
  <c r="X2463" i="5" s="1"/>
  <c r="C2464" i="5"/>
  <c r="V2464" i="5"/>
  <c r="E2464" i="5" s="1"/>
  <c r="X2464" i="5" s="1"/>
  <c r="C2465" i="5"/>
  <c r="AB2465" i="5"/>
  <c r="C2466" i="5"/>
  <c r="C2467" i="5"/>
  <c r="V2467" i="5"/>
  <c r="E2467" i="5" s="1"/>
  <c r="X2467" i="5" s="1"/>
  <c r="I2467" i="5"/>
  <c r="C2468" i="5"/>
  <c r="C2469" i="5"/>
  <c r="V2469" i="5"/>
  <c r="E2469" i="5" s="1"/>
  <c r="X2469" i="5" s="1"/>
  <c r="C2470" i="5"/>
  <c r="AB2470" i="5"/>
  <c r="C2471" i="5"/>
  <c r="C2472" i="5"/>
  <c r="V2472" i="5"/>
  <c r="E2472" i="5" s="1"/>
  <c r="X2472" i="5" s="1"/>
  <c r="R2472" i="5"/>
  <c r="C2473" i="5"/>
  <c r="C2474" i="5"/>
  <c r="C2475" i="5"/>
  <c r="V2475" i="5"/>
  <c r="E2475" i="5" s="1"/>
  <c r="X2475" i="5" s="1"/>
  <c r="J2475" i="5"/>
  <c r="C2476" i="5"/>
  <c r="C2477" i="5"/>
  <c r="V2477" i="5"/>
  <c r="E2477" i="5" s="1"/>
  <c r="X2477" i="5" s="1"/>
  <c r="C2478" i="5"/>
  <c r="C2479" i="5"/>
  <c r="V2479" i="5"/>
  <c r="E2479" i="5" s="1"/>
  <c r="X2479" i="5" s="1"/>
  <c r="R2479" i="5"/>
  <c r="C2480" i="5"/>
  <c r="C2481" i="5"/>
  <c r="AB2481" i="5"/>
  <c r="C2482" i="5"/>
  <c r="C2483" i="5"/>
  <c r="V2483" i="5"/>
  <c r="E2483" i="5" s="1"/>
  <c r="X2483" i="5" s="1"/>
  <c r="C2484" i="5"/>
  <c r="AB2484" i="5"/>
  <c r="C2485" i="5"/>
  <c r="V2485" i="5"/>
  <c r="E2485" i="5" s="1"/>
  <c r="X2485" i="5" s="1"/>
  <c r="C2486" i="5"/>
  <c r="V2486" i="5"/>
  <c r="E2486" i="5" s="1"/>
  <c r="X2486" i="5" s="1"/>
  <c r="I2486" i="5"/>
  <c r="C2487" i="5"/>
  <c r="V2487" i="5"/>
  <c r="E2487" i="5" s="1"/>
  <c r="X2487" i="5" s="1"/>
  <c r="H2487" i="5"/>
  <c r="C2488" i="5"/>
  <c r="V2488" i="5"/>
  <c r="E2488" i="5" s="1"/>
  <c r="X2488" i="5" s="1"/>
  <c r="J2488" i="5"/>
  <c r="C2489" i="5"/>
  <c r="AB2489" i="5"/>
  <c r="C2490" i="5"/>
  <c r="C2491" i="5"/>
  <c r="C2492" i="5"/>
  <c r="C2493" i="5"/>
  <c r="V2493" i="5"/>
  <c r="E2493" i="5" s="1"/>
  <c r="X2493" i="5" s="1"/>
  <c r="C2494" i="5"/>
  <c r="V2494" i="5"/>
  <c r="E2494" i="5" s="1"/>
  <c r="X2494" i="5" s="1"/>
  <c r="F2494" i="5"/>
  <c r="C2495" i="5"/>
  <c r="C2496" i="5"/>
  <c r="V2496" i="5"/>
  <c r="E2496" i="5" s="1"/>
  <c r="X2496" i="5" s="1"/>
  <c r="C2497" i="5"/>
  <c r="V2497" i="5"/>
  <c r="E2497" i="5" s="1"/>
  <c r="X2497" i="5" s="1"/>
  <c r="F2497" i="5"/>
  <c r="C2498" i="5"/>
  <c r="V2498" i="5"/>
  <c r="E2498" i="5" s="1"/>
  <c r="X2498" i="5" s="1"/>
  <c r="G2498" i="5"/>
  <c r="C2499" i="5"/>
  <c r="V2499" i="5"/>
  <c r="E2499" i="5" s="1"/>
  <c r="X2499" i="5" s="1"/>
  <c r="G2499" i="5"/>
  <c r="AB20" i="5"/>
  <c r="AB22" i="5"/>
  <c r="AB38" i="5"/>
  <c r="AB40" i="5"/>
  <c r="V52" i="5"/>
  <c r="E52" i="5" s="1"/>
  <c r="X52" i="5" s="1"/>
  <c r="H52" i="5"/>
  <c r="V60" i="5"/>
  <c r="E60" i="5" s="1"/>
  <c r="X60" i="5" s="1"/>
  <c r="I60" i="5"/>
  <c r="V68" i="5"/>
  <c r="E68" i="5" s="1"/>
  <c r="X68" i="5" s="1"/>
  <c r="V76" i="5"/>
  <c r="E76" i="5" s="1"/>
  <c r="X76" i="5" s="1"/>
  <c r="V77" i="5"/>
  <c r="E77" i="5" s="1"/>
  <c r="X77" i="5" s="1"/>
  <c r="R77" i="5"/>
  <c r="V81" i="5"/>
  <c r="E81" i="5" s="1"/>
  <c r="X81" i="5" s="1"/>
  <c r="V84" i="5"/>
  <c r="E84" i="5" s="1"/>
  <c r="X84" i="5" s="1"/>
  <c r="I84" i="5"/>
  <c r="V85" i="5"/>
  <c r="E85" i="5" s="1"/>
  <c r="X85" i="5" s="1"/>
  <c r="V92" i="5"/>
  <c r="E92" i="5" s="1"/>
  <c r="X92" i="5" s="1"/>
  <c r="F92" i="5"/>
  <c r="V108" i="5"/>
  <c r="E108" i="5" s="1"/>
  <c r="X108" i="5" s="1"/>
  <c r="V124" i="5"/>
  <c r="E124" i="5" s="1"/>
  <c r="X124" i="5" s="1"/>
  <c r="V140" i="5"/>
  <c r="E140" i="5" s="1"/>
  <c r="X140" i="5" s="1"/>
  <c r="I140" i="5"/>
  <c r="V148" i="5"/>
  <c r="E148" i="5" s="1"/>
  <c r="X148" i="5" s="1"/>
  <c r="J148" i="5"/>
  <c r="V156" i="5"/>
  <c r="E156" i="5" s="1"/>
  <c r="X156" i="5" s="1"/>
  <c r="V164" i="5"/>
  <c r="E164" i="5" s="1"/>
  <c r="X164" i="5" s="1"/>
  <c r="V172" i="5"/>
  <c r="E172" i="5" s="1"/>
  <c r="X172" i="5" s="1"/>
  <c r="V181" i="5"/>
  <c r="E181" i="5" s="1"/>
  <c r="X181" i="5" s="1"/>
  <c r="R181" i="5"/>
  <c r="V188" i="5"/>
  <c r="E188" i="5" s="1"/>
  <c r="X188" i="5" s="1"/>
  <c r="F188" i="5"/>
  <c r="V189" i="5"/>
  <c r="E189" i="5" s="1"/>
  <c r="X189" i="5" s="1"/>
  <c r="I189" i="5"/>
  <c r="V196" i="5"/>
  <c r="E196" i="5" s="1"/>
  <c r="X196" i="5" s="1"/>
  <c r="J196" i="5"/>
  <c r="V205" i="5"/>
  <c r="E205" i="5" s="1"/>
  <c r="X205" i="5" s="1"/>
  <c r="V212" i="5"/>
  <c r="E212" i="5" s="1"/>
  <c r="X212" i="5" s="1"/>
  <c r="V220" i="5"/>
  <c r="E220" i="5" s="1"/>
  <c r="X220" i="5" s="1"/>
  <c r="V221" i="5"/>
  <c r="E221" i="5" s="1"/>
  <c r="X221" i="5" s="1"/>
  <c r="V236" i="5"/>
  <c r="E236" i="5" s="1"/>
  <c r="X236" i="5" s="1"/>
  <c r="H236" i="5"/>
  <c r="V244" i="5"/>
  <c r="E244" i="5" s="1"/>
  <c r="X244" i="5" s="1"/>
  <c r="V245" i="5"/>
  <c r="E245" i="5" s="1"/>
  <c r="X245" i="5" s="1"/>
  <c r="H245" i="5"/>
  <c r="V252" i="5"/>
  <c r="E252" i="5" s="1"/>
  <c r="X252" i="5" s="1"/>
  <c r="J252" i="5"/>
  <c r="V253" i="5"/>
  <c r="E253" i="5" s="1"/>
  <c r="X253" i="5" s="1"/>
  <c r="F253" i="5"/>
  <c r="V260" i="5"/>
  <c r="E260" i="5" s="1"/>
  <c r="X260" i="5" s="1"/>
  <c r="V261" i="5"/>
  <c r="E261" i="5" s="1"/>
  <c r="X261" i="5" s="1"/>
  <c r="V268" i="5"/>
  <c r="E268" i="5" s="1"/>
  <c r="X268" i="5" s="1"/>
  <c r="V276" i="5"/>
  <c r="E276" i="5" s="1"/>
  <c r="X276" i="5" s="1"/>
  <c r="H276" i="5"/>
  <c r="V284" i="5"/>
  <c r="E284" i="5" s="1"/>
  <c r="X284" i="5" s="1"/>
  <c r="R284" i="5"/>
  <c r="V285" i="5"/>
  <c r="E285" i="5" s="1"/>
  <c r="X285" i="5" s="1"/>
  <c r="V292" i="5"/>
  <c r="E292" i="5" s="1"/>
  <c r="X292" i="5" s="1"/>
  <c r="I292" i="5"/>
  <c r="V300" i="5"/>
  <c r="E300" i="5" s="1"/>
  <c r="X300" i="5" s="1"/>
  <c r="V308" i="5"/>
  <c r="E308" i="5" s="1"/>
  <c r="X308" i="5" s="1"/>
  <c r="V309" i="5"/>
  <c r="E309" i="5" s="1"/>
  <c r="X309" i="5" s="1"/>
  <c r="V316" i="5"/>
  <c r="E316" i="5" s="1"/>
  <c r="X316" i="5" s="1"/>
  <c r="J316" i="5"/>
  <c r="V324" i="5"/>
  <c r="E324" i="5" s="1"/>
  <c r="X324" i="5" s="1"/>
  <c r="V332" i="5"/>
  <c r="E332" i="5" s="1"/>
  <c r="X332" i="5" s="1"/>
  <c r="I332" i="5"/>
  <c r="V333" i="5"/>
  <c r="E333" i="5" s="1"/>
  <c r="X333" i="5" s="1"/>
  <c r="V340" i="5"/>
  <c r="E340" i="5" s="1"/>
  <c r="X340" i="5" s="1"/>
  <c r="V341" i="5"/>
  <c r="E341" i="5" s="1"/>
  <c r="X341" i="5" s="1"/>
  <c r="V348" i="5"/>
  <c r="E348" i="5" s="1"/>
  <c r="X348" i="5" s="1"/>
  <c r="V356" i="5"/>
  <c r="E356" i="5" s="1"/>
  <c r="X356" i="5" s="1"/>
  <c r="H356" i="5"/>
  <c r="V364" i="5"/>
  <c r="E364" i="5" s="1"/>
  <c r="X364" i="5" s="1"/>
  <c r="R364" i="5"/>
  <c r="V365" i="5"/>
  <c r="E365" i="5" s="1"/>
  <c r="X365" i="5" s="1"/>
  <c r="I365" i="5"/>
  <c r="V372" i="5"/>
  <c r="E372" i="5" s="1"/>
  <c r="X372" i="5" s="1"/>
  <c r="R372" i="5"/>
  <c r="V373" i="5"/>
  <c r="E373" i="5" s="1"/>
  <c r="X373" i="5" s="1"/>
  <c r="V381" i="5"/>
  <c r="E381" i="5" s="1"/>
  <c r="X381" i="5" s="1"/>
  <c r="I381" i="5"/>
  <c r="V396" i="5"/>
  <c r="E396" i="5" s="1"/>
  <c r="X396" i="5" s="1"/>
  <c r="J396" i="5"/>
  <c r="V405" i="5"/>
  <c r="E405" i="5" s="1"/>
  <c r="X405" i="5" s="1"/>
  <c r="I405" i="5"/>
  <c r="V413" i="5"/>
  <c r="E413" i="5" s="1"/>
  <c r="X413" i="5" s="1"/>
  <c r="R413" i="5"/>
  <c r="V420" i="5"/>
  <c r="E420" i="5" s="1"/>
  <c r="X420" i="5" s="1"/>
  <c r="V436" i="5"/>
  <c r="E436" i="5" s="1"/>
  <c r="X436" i="5" s="1"/>
  <c r="J436" i="5"/>
  <c r="V437" i="5"/>
  <c r="E437" i="5" s="1"/>
  <c r="X437" i="5" s="1"/>
  <c r="F437" i="5"/>
  <c r="V461" i="5"/>
  <c r="E461" i="5" s="1"/>
  <c r="X461" i="5" s="1"/>
  <c r="R461" i="5"/>
  <c r="V468" i="5"/>
  <c r="E468" i="5" s="1"/>
  <c r="X468" i="5" s="1"/>
  <c r="V492" i="5"/>
  <c r="E492" i="5" s="1"/>
  <c r="X492" i="5" s="1"/>
  <c r="V493" i="5"/>
  <c r="E493" i="5" s="1"/>
  <c r="X493" i="5" s="1"/>
  <c r="R493" i="5"/>
  <c r="V501" i="5"/>
  <c r="E501" i="5" s="1"/>
  <c r="X501" i="5" s="1"/>
  <c r="V517" i="5"/>
  <c r="E517" i="5" s="1"/>
  <c r="X517" i="5" s="1"/>
  <c r="R517" i="5"/>
  <c r="V524" i="5"/>
  <c r="E524" i="5" s="1"/>
  <c r="X524" i="5" s="1"/>
  <c r="G524" i="5"/>
  <c r="V540" i="5"/>
  <c r="E540" i="5" s="1"/>
  <c r="X540" i="5" s="1"/>
  <c r="V541" i="5"/>
  <c r="E541" i="5" s="1"/>
  <c r="X541" i="5" s="1"/>
  <c r="I541" i="5"/>
  <c r="V564" i="5"/>
  <c r="E564" i="5" s="1"/>
  <c r="X564" i="5" s="1"/>
  <c r="V573" i="5"/>
  <c r="E573" i="5" s="1"/>
  <c r="X573" i="5" s="1"/>
  <c r="V589" i="5"/>
  <c r="E589" i="5" s="1"/>
  <c r="X589" i="5" s="1"/>
  <c r="J589" i="5"/>
  <c r="V613" i="5"/>
  <c r="E613" i="5" s="1"/>
  <c r="X613" i="5" s="1"/>
  <c r="G613" i="5"/>
  <c r="V629" i="5"/>
  <c r="E629" i="5" s="1"/>
  <c r="X629" i="5" s="1"/>
  <c r="V653" i="5"/>
  <c r="E653" i="5" s="1"/>
  <c r="X653" i="5" s="1"/>
  <c r="V669" i="5"/>
  <c r="E669" i="5" s="1"/>
  <c r="X669" i="5" s="1"/>
  <c r="V685" i="5"/>
  <c r="E685" i="5" s="1"/>
  <c r="X685" i="5" s="1"/>
  <c r="G685" i="5"/>
  <c r="V693" i="5"/>
  <c r="E693" i="5" s="1"/>
  <c r="X693" i="5" s="1"/>
  <c r="G693" i="5"/>
  <c r="V701" i="5"/>
  <c r="E701" i="5" s="1"/>
  <c r="X701" i="5" s="1"/>
  <c r="V709" i="5"/>
  <c r="E709" i="5" s="1"/>
  <c r="X709" i="5" s="1"/>
  <c r="V717" i="5"/>
  <c r="E717" i="5" s="1"/>
  <c r="X717" i="5" s="1"/>
  <c r="G717" i="5"/>
  <c r="V749" i="5"/>
  <c r="E749" i="5" s="1"/>
  <c r="X749" i="5" s="1"/>
  <c r="G749" i="5"/>
  <c r="V757" i="5"/>
  <c r="E757" i="5" s="1"/>
  <c r="X757" i="5" s="1"/>
  <c r="V853" i="5"/>
  <c r="E853" i="5" s="1"/>
  <c r="X853" i="5" s="1"/>
  <c r="F853" i="5"/>
  <c r="V877" i="5"/>
  <c r="E877" i="5" s="1"/>
  <c r="X877" i="5" s="1"/>
  <c r="R877" i="5"/>
  <c r="V893" i="5"/>
  <c r="E893" i="5" s="1"/>
  <c r="X893" i="5" s="1"/>
  <c r="G893" i="5"/>
  <c r="V988" i="5"/>
  <c r="E988" i="5" s="1"/>
  <c r="X988" i="5" s="1"/>
  <c r="V997" i="5"/>
  <c r="E997" i="5" s="1"/>
  <c r="X997" i="5" s="1"/>
  <c r="V1005" i="5"/>
  <c r="E1005" i="5" s="1"/>
  <c r="X1005" i="5" s="1"/>
  <c r="F1005" i="5"/>
  <c r="V1013" i="5"/>
  <c r="E1013" i="5" s="1"/>
  <c r="X1013" i="5" s="1"/>
  <c r="I1013" i="5"/>
  <c r="V1028" i="5"/>
  <c r="E1028" i="5" s="1"/>
  <c r="X1028" i="5" s="1"/>
  <c r="V1053" i="5"/>
  <c r="E1053" i="5" s="1"/>
  <c r="X1053" i="5" s="1"/>
  <c r="V1100" i="5"/>
  <c r="E1100" i="5" s="1"/>
  <c r="X1100" i="5" s="1"/>
  <c r="V1189" i="5"/>
  <c r="E1189" i="5" s="1"/>
  <c r="X1189" i="5" s="1"/>
  <c r="V1213" i="5"/>
  <c r="E1213" i="5" s="1"/>
  <c r="X1213" i="5" s="1"/>
  <c r="H1213" i="5"/>
  <c r="V1221" i="5"/>
  <c r="E1221" i="5" s="1"/>
  <c r="X1221" i="5" s="1"/>
  <c r="R1221" i="5"/>
  <c r="V1229" i="5"/>
  <c r="E1229" i="5" s="1"/>
  <c r="X1229" i="5" s="1"/>
  <c r="R1229" i="5"/>
  <c r="V1245" i="5"/>
  <c r="E1245" i="5" s="1"/>
  <c r="X1245" i="5" s="1"/>
  <c r="F1245" i="5"/>
  <c r="V1277" i="5"/>
  <c r="E1277" i="5" s="1"/>
  <c r="X1277" i="5" s="1"/>
  <c r="I1277" i="5"/>
  <c r="V1309" i="5"/>
  <c r="E1309" i="5" s="1"/>
  <c r="X1309" i="5" s="1"/>
  <c r="V1357" i="5"/>
  <c r="E1357" i="5" s="1"/>
  <c r="X1357" i="5" s="1"/>
  <c r="G1357" i="5"/>
  <c r="V1389" i="5"/>
  <c r="E1389" i="5" s="1"/>
  <c r="X1389" i="5" s="1"/>
  <c r="V1397" i="5"/>
  <c r="E1397" i="5" s="1"/>
  <c r="X1397" i="5" s="1"/>
  <c r="V1413" i="5"/>
  <c r="E1413" i="5" s="1"/>
  <c r="X1413" i="5" s="1"/>
  <c r="G1413" i="5"/>
  <c r="V1421" i="5"/>
  <c r="E1421" i="5" s="1"/>
  <c r="X1421" i="5" s="1"/>
  <c r="V1429" i="5"/>
  <c r="E1429" i="5" s="1"/>
  <c r="X1429" i="5" s="1"/>
  <c r="V1460" i="5"/>
  <c r="E1460" i="5" s="1"/>
  <c r="X1460" i="5" s="1"/>
  <c r="G1460" i="5"/>
  <c r="V1461" i="5"/>
  <c r="E1461" i="5" s="1"/>
  <c r="X1461" i="5" s="1"/>
  <c r="F1461" i="5"/>
  <c r="V1477" i="5"/>
  <c r="E1477" i="5" s="1"/>
  <c r="X1477" i="5" s="1"/>
  <c r="V1493" i="5"/>
  <c r="E1493" i="5" s="1"/>
  <c r="X1493" i="5" s="1"/>
  <c r="V1517" i="5"/>
  <c r="E1517" i="5" s="1"/>
  <c r="X1517" i="5" s="1"/>
  <c r="V1557" i="5"/>
  <c r="E1557" i="5" s="1"/>
  <c r="X1557" i="5" s="1"/>
  <c r="V1613" i="5"/>
  <c r="E1613" i="5" s="1"/>
  <c r="X1613" i="5" s="1"/>
  <c r="G1613" i="5"/>
  <c r="V1621" i="5"/>
  <c r="E1621" i="5" s="1"/>
  <c r="X1621" i="5" s="1"/>
  <c r="F1621" i="5"/>
  <c r="V1644" i="5"/>
  <c r="E1644" i="5" s="1"/>
  <c r="X1644" i="5" s="1"/>
  <c r="J1644" i="5"/>
  <c r="V1645" i="5"/>
  <c r="E1645" i="5" s="1"/>
  <c r="X1645" i="5" s="1"/>
  <c r="V1669" i="5"/>
  <c r="E1669" i="5" s="1"/>
  <c r="X1669" i="5" s="1"/>
  <c r="F1669" i="5"/>
  <c r="V1701" i="5"/>
  <c r="E1701" i="5" s="1"/>
  <c r="X1701" i="5" s="1"/>
  <c r="J1701" i="5"/>
  <c r="V1717" i="5"/>
  <c r="E1717" i="5" s="1"/>
  <c r="X1717" i="5" s="1"/>
  <c r="F1717" i="5"/>
  <c r="V1749" i="5"/>
  <c r="E1749" i="5" s="1"/>
  <c r="X1749" i="5" s="1"/>
  <c r="V1757" i="5"/>
  <c r="E1757" i="5" s="1"/>
  <c r="X1757" i="5" s="1"/>
  <c r="G1757" i="5"/>
  <c r="V1765" i="5"/>
  <c r="E1765" i="5" s="1"/>
  <c r="X1765" i="5" s="1"/>
  <c r="F1765" i="5"/>
  <c r="V1797" i="5"/>
  <c r="E1797" i="5" s="1"/>
  <c r="X1797" i="5" s="1"/>
  <c r="V1813" i="5"/>
  <c r="E1813" i="5" s="1"/>
  <c r="X1813" i="5" s="1"/>
  <c r="J1813" i="5"/>
  <c r="V1845" i="5"/>
  <c r="E1845" i="5" s="1"/>
  <c r="X1845" i="5" s="1"/>
  <c r="V1861" i="5"/>
  <c r="E1861" i="5" s="1"/>
  <c r="X1861" i="5" s="1"/>
  <c r="V1877" i="5"/>
  <c r="E1877" i="5" s="1"/>
  <c r="X1877" i="5" s="1"/>
  <c r="V1901" i="5"/>
  <c r="E1901" i="5" s="1"/>
  <c r="X1901" i="5" s="1"/>
  <c r="V1909" i="5"/>
  <c r="E1909" i="5" s="1"/>
  <c r="X1909" i="5" s="1"/>
  <c r="V1925" i="5"/>
  <c r="E1925" i="5" s="1"/>
  <c r="X1925" i="5" s="1"/>
  <c r="V1933" i="5"/>
  <c r="E1933" i="5" s="1"/>
  <c r="X1933" i="5" s="1"/>
  <c r="V1949" i="5"/>
  <c r="E1949" i="5" s="1"/>
  <c r="X1949" i="5" s="1"/>
  <c r="V1981" i="5"/>
  <c r="E1981" i="5" s="1"/>
  <c r="X1981" i="5" s="1"/>
  <c r="F1981" i="5"/>
  <c r="V1989" i="5"/>
  <c r="E1989" i="5" s="1"/>
  <c r="X1989" i="5" s="1"/>
  <c r="V2005" i="5"/>
  <c r="E2005" i="5" s="1"/>
  <c r="X2005" i="5" s="1"/>
  <c r="V2013" i="5"/>
  <c r="E2013" i="5" s="1"/>
  <c r="X2013" i="5" s="1"/>
  <c r="V2021" i="5"/>
  <c r="E2021" i="5" s="1"/>
  <c r="X2021" i="5" s="1"/>
  <c r="V2045" i="5"/>
  <c r="E2045" i="5" s="1"/>
  <c r="X2045" i="5" s="1"/>
  <c r="V2053" i="5"/>
  <c r="E2053" i="5" s="1"/>
  <c r="X2053" i="5" s="1"/>
  <c r="V2069" i="5"/>
  <c r="E2069" i="5" s="1"/>
  <c r="X2069" i="5" s="1"/>
  <c r="V2077" i="5"/>
  <c r="E2077" i="5" s="1"/>
  <c r="X2077" i="5" s="1"/>
  <c r="V2085" i="5"/>
  <c r="E2085" i="5" s="1"/>
  <c r="X2085" i="5" s="1"/>
  <c r="R2085" i="5"/>
  <c r="V2109" i="5"/>
  <c r="E2109" i="5" s="1"/>
  <c r="X2109" i="5" s="1"/>
  <c r="H2109" i="5"/>
  <c r="V2117" i="5"/>
  <c r="E2117" i="5" s="1"/>
  <c r="X2117" i="5" s="1"/>
  <c r="V2133" i="5"/>
  <c r="E2133" i="5" s="1"/>
  <c r="X2133" i="5" s="1"/>
  <c r="V2141" i="5"/>
  <c r="E2141" i="5" s="1"/>
  <c r="X2141" i="5" s="1"/>
  <c r="R2141" i="5"/>
  <c r="V2149" i="5"/>
  <c r="E2149" i="5" s="1"/>
  <c r="X2149" i="5" s="1"/>
  <c r="V2173" i="5"/>
  <c r="E2173" i="5" s="1"/>
  <c r="X2173" i="5" s="1"/>
  <c r="F2173" i="5"/>
  <c r="V2181" i="5"/>
  <c r="E2181" i="5" s="1"/>
  <c r="X2181" i="5" s="1"/>
  <c r="I2181" i="5"/>
  <c r="V2197" i="5"/>
  <c r="E2197" i="5" s="1"/>
  <c r="X2197" i="5" s="1"/>
  <c r="V2205" i="5"/>
  <c r="E2205" i="5" s="1"/>
  <c r="X2205" i="5" s="1"/>
  <c r="J2205" i="5"/>
  <c r="V2213" i="5"/>
  <c r="E2213" i="5" s="1"/>
  <c r="X2213" i="5" s="1"/>
  <c r="V2253" i="5"/>
  <c r="E2253" i="5" s="1"/>
  <c r="X2253" i="5" s="1"/>
  <c r="V2256" i="5"/>
  <c r="E2256" i="5" s="1"/>
  <c r="X2256" i="5" s="1"/>
  <c r="V2269" i="5"/>
  <c r="E2269" i="5" s="1"/>
  <c r="X2269" i="5" s="1"/>
  <c r="V2277" i="5"/>
  <c r="E2277" i="5" s="1"/>
  <c r="X2277" i="5" s="1"/>
  <c r="H2277" i="5"/>
  <c r="V2285" i="5"/>
  <c r="E2285" i="5" s="1"/>
  <c r="X2285" i="5" s="1"/>
  <c r="R2285" i="5"/>
  <c r="V2333" i="5"/>
  <c r="E2333" i="5" s="1"/>
  <c r="X2333" i="5" s="1"/>
  <c r="R2333" i="5"/>
  <c r="V2365" i="5"/>
  <c r="E2365" i="5" s="1"/>
  <c r="X2365" i="5" s="1"/>
  <c r="V2389" i="5"/>
  <c r="E2389" i="5" s="1"/>
  <c r="X2389" i="5" s="1"/>
  <c r="V2397" i="5"/>
  <c r="E2397" i="5" s="1"/>
  <c r="X2397" i="5" s="1"/>
  <c r="R2397" i="5"/>
  <c r="V2480" i="5"/>
  <c r="E2480" i="5" s="1"/>
  <c r="X2480" i="5" s="1"/>
  <c r="B5" i="6"/>
  <c r="F59" i="6"/>
  <c r="V2339" i="5"/>
  <c r="E2339" i="5" s="1"/>
  <c r="X2339" i="5" s="1"/>
  <c r="V2347" i="5"/>
  <c r="E2347" i="5" s="1"/>
  <c r="X2347" i="5" s="1"/>
  <c r="F2347" i="5"/>
  <c r="V2359" i="5"/>
  <c r="E2359" i="5" s="1"/>
  <c r="X2359" i="5" s="1"/>
  <c r="V2403" i="5"/>
  <c r="E2403" i="5" s="1"/>
  <c r="X2403" i="5" s="1"/>
  <c r="V2451" i="5"/>
  <c r="E2451" i="5" s="1"/>
  <c r="X2451" i="5" s="1"/>
  <c r="I2451" i="5"/>
  <c r="V2495" i="5"/>
  <c r="E2495" i="5" s="1"/>
  <c r="X2495" i="5" s="1"/>
  <c r="R2495" i="5"/>
  <c r="D11" i="4"/>
  <c r="B58" i="6"/>
  <c r="G58" i="6"/>
  <c r="B54" i="6"/>
  <c r="G54" i="6"/>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c r="D13" i="6" s="1"/>
  <c r="B12" i="6"/>
  <c r="G12" i="6"/>
  <c r="H12" i="6"/>
  <c r="D12" i="6"/>
  <c r="B11" i="6"/>
  <c r="G11" i="6" s="1"/>
  <c r="H11" i="6" s="1"/>
  <c r="B10" i="6"/>
  <c r="G10" i="6"/>
  <c r="H10" i="6"/>
  <c r="D10" i="6"/>
  <c r="B9" i="6"/>
  <c r="G9" i="6"/>
  <c r="H9" i="6"/>
  <c r="D9" i="6" s="1"/>
  <c r="B8" i="6"/>
  <c r="G8" i="6"/>
  <c r="H8" i="6"/>
  <c r="D8" i="6"/>
  <c r="B7" i="6"/>
  <c r="G7" i="6"/>
  <c r="H7" i="6" s="1"/>
  <c r="D7" i="6" s="1"/>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E2239" i="5" s="1"/>
  <c r="X2239" i="5" s="1"/>
  <c r="T2236" i="5"/>
  <c r="V2235" i="5"/>
  <c r="E2235" i="5" s="1"/>
  <c r="X2235" i="5" s="1"/>
  <c r="F2235" i="5"/>
  <c r="S2231" i="5"/>
  <c r="S2230" i="5"/>
  <c r="S2228" i="5"/>
  <c r="S2222" i="5"/>
  <c r="T2220" i="5"/>
  <c r="T2217" i="5"/>
  <c r="T2214" i="5"/>
  <c r="V2211" i="5"/>
  <c r="E2211" i="5" s="1"/>
  <c r="X2211" i="5" s="1"/>
  <c r="H2211" i="5"/>
  <c r="S2206" i="5"/>
  <c r="T2205" i="5"/>
  <c r="S2189" i="5"/>
  <c r="S2183" i="5"/>
  <c r="T2175" i="5"/>
  <c r="S2174" i="5"/>
  <c r="S2172" i="5"/>
  <c r="V2171" i="5"/>
  <c r="E2171" i="5" s="1"/>
  <c r="X2171" i="5" s="1"/>
  <c r="S2154" i="5"/>
  <c r="T2150" i="5"/>
  <c r="AB2149" i="5"/>
  <c r="S2130" i="5"/>
  <c r="S2129" i="5"/>
  <c r="S2121" i="5"/>
  <c r="V2119" i="5"/>
  <c r="E2119" i="5" s="1"/>
  <c r="X2119" i="5" s="1"/>
  <c r="F2119" i="5"/>
  <c r="T2118" i="5"/>
  <c r="V2111" i="5"/>
  <c r="E2111" i="5" s="1"/>
  <c r="X2111" i="5" s="1"/>
  <c r="H2111" i="5"/>
  <c r="T2111" i="5"/>
  <c r="T2100" i="5"/>
  <c r="V2099" i="5"/>
  <c r="E2099" i="5" s="1"/>
  <c r="X2099" i="5" s="1"/>
  <c r="S2097" i="5"/>
  <c r="T2092" i="5"/>
  <c r="V2087" i="5"/>
  <c r="E2087" i="5" s="1"/>
  <c r="X2087" i="5" s="1"/>
  <c r="S2087" i="5"/>
  <c r="T2078" i="5"/>
  <c r="V2067" i="5"/>
  <c r="E2067" i="5" s="1"/>
  <c r="X2067" i="5" s="1"/>
  <c r="T2065" i="5"/>
  <c r="S2062" i="5"/>
  <c r="S2058" i="5"/>
  <c r="S2057" i="5"/>
  <c r="AB2053" i="5"/>
  <c r="T2047" i="5"/>
  <c r="S2046" i="5"/>
  <c r="AB2039" i="5"/>
  <c r="T2036" i="5"/>
  <c r="S2026" i="5"/>
  <c r="S2025" i="5"/>
  <c r="T2021" i="5"/>
  <c r="V2019" i="5"/>
  <c r="E2019" i="5" s="1"/>
  <c r="X2019" i="5" s="1"/>
  <c r="F2019" i="5"/>
  <c r="S2013" i="5"/>
  <c r="T2007" i="5"/>
  <c r="T2004" i="5"/>
  <c r="T1997" i="5"/>
  <c r="V1995" i="5"/>
  <c r="E1995" i="5" s="1"/>
  <c r="X1995" i="5" s="1"/>
  <c r="T1991" i="5"/>
  <c r="T1989" i="5"/>
  <c r="V1983" i="5"/>
  <c r="E1983" i="5" s="1"/>
  <c r="X1983" i="5" s="1"/>
  <c r="T1983" i="5"/>
  <c r="T1981" i="5"/>
  <c r="V1975" i="5"/>
  <c r="E1975" i="5" s="1"/>
  <c r="X1975" i="5" s="1"/>
  <c r="T1973" i="5"/>
  <c r="T1969" i="5"/>
  <c r="T1965" i="5"/>
  <c r="T1959" i="5"/>
  <c r="T1954" i="5"/>
  <c r="V1951" i="5"/>
  <c r="E1951" i="5" s="1"/>
  <c r="X1951" i="5" s="1"/>
  <c r="T1948" i="5"/>
  <c r="T1941" i="5"/>
  <c r="T1935" i="5"/>
  <c r="V1927" i="5"/>
  <c r="E1927" i="5" s="1"/>
  <c r="X1927" i="5" s="1"/>
  <c r="AB1927" i="5"/>
  <c r="T1926" i="5"/>
  <c r="T1917" i="5"/>
  <c r="V1911" i="5"/>
  <c r="E1911" i="5" s="1"/>
  <c r="X1911" i="5" s="1"/>
  <c r="G1911" i="5"/>
  <c r="V1899" i="5"/>
  <c r="E1899" i="5" s="1"/>
  <c r="X1899" i="5" s="1"/>
  <c r="T1897" i="5"/>
  <c r="G1895" i="5"/>
  <c r="T1895" i="5"/>
  <c r="S1893" i="5"/>
  <c r="V1888" i="5"/>
  <c r="E1888" i="5" s="1"/>
  <c r="X1888" i="5" s="1"/>
  <c r="J1888" i="5"/>
  <c r="S1887" i="5"/>
  <c r="T1886" i="5"/>
  <c r="V1883" i="5"/>
  <c r="E1883" i="5" s="1"/>
  <c r="X1883" i="5" s="1"/>
  <c r="T1879" i="5"/>
  <c r="T1868" i="5"/>
  <c r="V1864" i="5"/>
  <c r="E1864" i="5" s="1"/>
  <c r="X1864" i="5" s="1"/>
  <c r="V1851" i="5"/>
  <c r="E1851" i="5" s="1"/>
  <c r="X1851" i="5" s="1"/>
  <c r="V1843" i="5"/>
  <c r="E1843" i="5" s="1"/>
  <c r="X1843" i="5" s="1"/>
  <c r="T1841" i="5"/>
  <c r="V1840" i="5"/>
  <c r="E1840" i="5" s="1"/>
  <c r="X1840" i="5" s="1"/>
  <c r="H1840" i="5"/>
  <c r="T1833" i="5"/>
  <c r="R1831" i="5"/>
  <c r="T1825" i="5"/>
  <c r="F1823" i="5"/>
  <c r="T1817" i="5"/>
  <c r="V1807" i="5"/>
  <c r="E1807" i="5" s="1"/>
  <c r="X1807" i="5" s="1"/>
  <c r="S1798" i="5"/>
  <c r="V1795" i="5"/>
  <c r="E1795" i="5" s="1"/>
  <c r="X1795" i="5" s="1"/>
  <c r="J1795" i="5"/>
  <c r="T1790" i="5"/>
  <c r="T1785" i="5"/>
  <c r="V1783" i="5"/>
  <c r="E1783" i="5" s="1"/>
  <c r="X1783" i="5" s="1"/>
  <c r="H1783" i="5"/>
  <c r="T1780" i="5"/>
  <c r="T1777" i="5"/>
  <c r="T1775" i="5"/>
  <c r="S1772" i="5"/>
  <c r="V1767" i="5"/>
  <c r="E1767" i="5" s="1"/>
  <c r="X1767" i="5" s="1"/>
  <c r="T1761" i="5"/>
  <c r="V1759" i="5"/>
  <c r="E1759" i="5" s="1"/>
  <c r="X1759" i="5" s="1"/>
  <c r="G1759" i="5"/>
  <c r="T1753" i="5"/>
  <c r="V1752" i="5"/>
  <c r="E1752" i="5" s="1"/>
  <c r="X1752" i="5" s="1"/>
  <c r="F1752" i="5"/>
  <c r="V1751" i="5"/>
  <c r="E1751" i="5" s="1"/>
  <c r="X1751" i="5" s="1"/>
  <c r="R1751" i="5"/>
  <c r="V1743" i="5"/>
  <c r="E1743" i="5" s="1"/>
  <c r="X1743" i="5" s="1"/>
  <c r="I1743" i="5"/>
  <c r="S1743" i="5"/>
  <c r="T1740" i="5"/>
  <c r="T1737" i="5"/>
  <c r="V1736" i="5"/>
  <c r="E1736" i="5" s="1"/>
  <c r="X1736" i="5" s="1"/>
  <c r="R1736" i="5"/>
  <c r="V1735" i="5"/>
  <c r="E1735" i="5" s="1"/>
  <c r="X1735" i="5" s="1"/>
  <c r="AB1735" i="5"/>
  <c r="V1727" i="5"/>
  <c r="E1727" i="5" s="1"/>
  <c r="X1727" i="5" s="1"/>
  <c r="J1727" i="5"/>
  <c r="AB1727" i="5"/>
  <c r="T1721" i="5"/>
  <c r="V1719" i="5"/>
  <c r="E1719" i="5" s="1"/>
  <c r="X1719" i="5" s="1"/>
  <c r="I1719" i="5"/>
  <c r="V1715" i="5"/>
  <c r="E1715" i="5" s="1"/>
  <c r="X1715" i="5" s="1"/>
  <c r="S1711" i="5"/>
  <c r="S1709" i="5"/>
  <c r="V1703" i="5"/>
  <c r="E1703" i="5" s="1"/>
  <c r="X1703" i="5" s="1"/>
  <c r="AB1703" i="5"/>
  <c r="S1700" i="5"/>
  <c r="S1697" i="5"/>
  <c r="V1691" i="5"/>
  <c r="E1691" i="5" s="1"/>
  <c r="X1691" i="5" s="1"/>
  <c r="J1691" i="5"/>
  <c r="V1687" i="5"/>
  <c r="E1687" i="5" s="1"/>
  <c r="X1687" i="5" s="1"/>
  <c r="V1679" i="5"/>
  <c r="E1679" i="5" s="1"/>
  <c r="X1679" i="5" s="1"/>
  <c r="AB1671" i="5"/>
  <c r="V1663" i="5"/>
  <c r="E1663" i="5" s="1"/>
  <c r="X1663" i="5" s="1"/>
  <c r="T1663" i="5"/>
  <c r="T1662" i="5"/>
  <c r="S1660" i="5"/>
  <c r="S1658" i="5"/>
  <c r="V1655" i="5"/>
  <c r="E1655" i="5" s="1"/>
  <c r="X1655" i="5" s="1"/>
  <c r="T1654" i="5"/>
  <c r="T1652" i="5"/>
  <c r="V1651" i="5"/>
  <c r="E1651" i="5" s="1"/>
  <c r="X1651" i="5" s="1"/>
  <c r="V1647" i="5"/>
  <c r="E1647" i="5" s="1"/>
  <c r="X1647" i="5" s="1"/>
  <c r="S1636" i="5"/>
  <c r="V1631" i="5"/>
  <c r="E1631" i="5" s="1"/>
  <c r="X1631" i="5" s="1"/>
  <c r="AB1631" i="5"/>
  <c r="V1627" i="5"/>
  <c r="E1627" i="5" s="1"/>
  <c r="X1627" i="5" s="1"/>
  <c r="T1625" i="5"/>
  <c r="V1623" i="5"/>
  <c r="E1623" i="5" s="1"/>
  <c r="X1623" i="5" s="1"/>
  <c r="S1621" i="5"/>
  <c r="V1615" i="5"/>
  <c r="E1615" i="5" s="1"/>
  <c r="X1615" i="5" s="1"/>
  <c r="S1615" i="5"/>
  <c r="V1607" i="5"/>
  <c r="E1607" i="5" s="1"/>
  <c r="X1607" i="5" s="1"/>
  <c r="G1607" i="5"/>
  <c r="S1605" i="5"/>
  <c r="S1604" i="5"/>
  <c r="V1599" i="5"/>
  <c r="E1599" i="5" s="1"/>
  <c r="X1599" i="5" s="1"/>
  <c r="T1599" i="5"/>
  <c r="T1598" i="5"/>
  <c r="T1596" i="5"/>
  <c r="V1595" i="5"/>
  <c r="E1595" i="5" s="1"/>
  <c r="X1595" i="5" s="1"/>
  <c r="T1593" i="5"/>
  <c r="V1591" i="5"/>
  <c r="E1591" i="5" s="1"/>
  <c r="X1591" i="5" s="1"/>
  <c r="I1591" i="5"/>
  <c r="S1591" i="5"/>
  <c r="S1589" i="5"/>
  <c r="S1586" i="5"/>
  <c r="V1583" i="5"/>
  <c r="E1583" i="5" s="1"/>
  <c r="X1583" i="5" s="1"/>
  <c r="S1583" i="5"/>
  <c r="V1579" i="5"/>
  <c r="E1579" i="5" s="1"/>
  <c r="X1579" i="5" s="1"/>
  <c r="V1575" i="5"/>
  <c r="E1575" i="5" s="1"/>
  <c r="X1575" i="5" s="1"/>
  <c r="T1573" i="5"/>
  <c r="S1570" i="5"/>
  <c r="S1569" i="5"/>
  <c r="V1567" i="5"/>
  <c r="E1567" i="5" s="1"/>
  <c r="X1567" i="5" s="1"/>
  <c r="T1565" i="5"/>
  <c r="V1563" i="5"/>
  <c r="E1563" i="5" s="1"/>
  <c r="X1563" i="5" s="1"/>
  <c r="H1563" i="5"/>
  <c r="S1561" i="5"/>
  <c r="V1559" i="5"/>
  <c r="E1559" i="5" s="1"/>
  <c r="X1559" i="5" s="1"/>
  <c r="S1557" i="5"/>
  <c r="T1556" i="5"/>
  <c r="V1551" i="5"/>
  <c r="E1551" i="5" s="1"/>
  <c r="X1551" i="5" s="1"/>
  <c r="H1551" i="5"/>
  <c r="V1547" i="5"/>
  <c r="E1547" i="5" s="1"/>
  <c r="X1547" i="5" s="1"/>
  <c r="AB1541" i="5"/>
  <c r="S1537" i="5"/>
  <c r="V1535" i="5"/>
  <c r="E1535" i="5" s="1"/>
  <c r="X1535" i="5" s="1"/>
  <c r="V1527" i="5"/>
  <c r="E1527" i="5" s="1"/>
  <c r="X1527" i="5" s="1"/>
  <c r="S1527" i="5"/>
  <c r="T1526" i="5"/>
  <c r="T1524" i="5"/>
  <c r="V1519" i="5"/>
  <c r="E1519" i="5" s="1"/>
  <c r="X1519" i="5" s="1"/>
  <c r="AB1519" i="5"/>
  <c r="S1518" i="5"/>
  <c r="S1517" i="5"/>
  <c r="S1513" i="5"/>
  <c r="T1511" i="5"/>
  <c r="S1501" i="5"/>
  <c r="T1487" i="5"/>
  <c r="T1462" i="5"/>
  <c r="V1455" i="5"/>
  <c r="E1455" i="5" s="1"/>
  <c r="X1455" i="5" s="1"/>
  <c r="T1452" i="5"/>
  <c r="S1449" i="5"/>
  <c r="V1447" i="5"/>
  <c r="E1447" i="5" s="1"/>
  <c r="X1447" i="5" s="1"/>
  <c r="R1447" i="5"/>
  <c r="S1444" i="5"/>
  <c r="T1441" i="5"/>
  <c r="S1439" i="5"/>
  <c r="T1437" i="5"/>
  <c r="S1436" i="5"/>
  <c r="AB1431" i="5"/>
  <c r="T1429" i="5"/>
  <c r="AB1421" i="5"/>
  <c r="V1415" i="5"/>
  <c r="E1415" i="5" s="1"/>
  <c r="X1415" i="5" s="1"/>
  <c r="T1412" i="5"/>
  <c r="V1408" i="5"/>
  <c r="E1408" i="5" s="1"/>
  <c r="X1408" i="5" s="1"/>
  <c r="V1399" i="5"/>
  <c r="E1399" i="5" s="1"/>
  <c r="X1399" i="5" s="1"/>
  <c r="S1397" i="5"/>
  <c r="T1396" i="5"/>
  <c r="V1395" i="5"/>
  <c r="E1395" i="5" s="1"/>
  <c r="X1395" i="5" s="1"/>
  <c r="V1392" i="5"/>
  <c r="E1392" i="5" s="1"/>
  <c r="X1392" i="5" s="1"/>
  <c r="V1391" i="5"/>
  <c r="E1391" i="5" s="1"/>
  <c r="X1391" i="5" s="1"/>
  <c r="AB1391" i="5"/>
  <c r="T1388" i="5"/>
  <c r="T1385" i="5"/>
  <c r="V1383" i="5"/>
  <c r="E1383" i="5" s="1"/>
  <c r="X1383" i="5" s="1"/>
  <c r="S1383" i="5"/>
  <c r="V1379" i="5"/>
  <c r="E1379" i="5" s="1"/>
  <c r="X1379" i="5" s="1"/>
  <c r="T1377" i="5"/>
  <c r="V1375" i="5"/>
  <c r="E1375" i="5" s="1"/>
  <c r="X1375" i="5" s="1"/>
  <c r="AB1375" i="5"/>
  <c r="AB1373" i="5"/>
  <c r="V1367" i="5"/>
  <c r="E1367" i="5" s="1"/>
  <c r="X1367" i="5" s="1"/>
  <c r="S1365" i="5"/>
  <c r="T1364" i="5"/>
  <c r="V1363" i="5"/>
  <c r="E1363" i="5" s="1"/>
  <c r="X1363" i="5" s="1"/>
  <c r="T1359" i="5"/>
  <c r="T1351" i="5"/>
  <c r="S1346" i="5"/>
  <c r="AB1341" i="5"/>
  <c r="AB1335" i="5"/>
  <c r="S1318" i="5"/>
  <c r="S1313" i="5"/>
  <c r="AB1311" i="5"/>
  <c r="T1308" i="5"/>
  <c r="S1303" i="5"/>
  <c r="T1300" i="5"/>
  <c r="S1295" i="5"/>
  <c r="T1292" i="5"/>
  <c r="S1290" i="5"/>
  <c r="V1288" i="5"/>
  <c r="E1288" i="5" s="1"/>
  <c r="X1288" i="5" s="1"/>
  <c r="AB1287" i="5"/>
  <c r="T1286" i="5"/>
  <c r="S1285" i="5"/>
  <c r="S1281" i="5"/>
  <c r="V1280" i="5"/>
  <c r="E1280" i="5" s="1"/>
  <c r="X1280" i="5" s="1"/>
  <c r="R1280" i="5"/>
  <c r="S1277" i="5"/>
  <c r="S1276" i="5"/>
  <c r="T1271" i="5"/>
  <c r="T1268" i="5"/>
  <c r="T1265" i="5"/>
  <c r="V1264" i="5"/>
  <c r="E1264" i="5" s="1"/>
  <c r="X1264" i="5" s="1"/>
  <c r="T1253" i="5"/>
  <c r="S1247" i="5"/>
  <c r="S1244" i="5"/>
  <c r="S1239" i="5"/>
  <c r="T1237" i="5"/>
  <c r="T1236" i="5"/>
  <c r="S1233" i="5"/>
  <c r="S1231" i="5"/>
  <c r="T1230" i="5"/>
  <c r="S1229" i="5"/>
  <c r="S1228" i="5"/>
  <c r="T1226" i="5"/>
  <c r="V1224" i="5"/>
  <c r="E1224" i="5" s="1"/>
  <c r="X1224" i="5" s="1"/>
  <c r="G1224" i="5"/>
  <c r="AB1223" i="5"/>
  <c r="S1221" i="5"/>
  <c r="S1220" i="5"/>
  <c r="S1212" i="5"/>
  <c r="AB1207" i="5"/>
  <c r="V1200" i="5"/>
  <c r="E1200" i="5" s="1"/>
  <c r="X1200" i="5" s="1"/>
  <c r="T1198" i="5"/>
  <c r="S1191" i="5"/>
  <c r="S1188" i="5"/>
  <c r="S1185" i="5"/>
  <c r="T1181" i="5"/>
  <c r="T1180" i="5"/>
  <c r="T1178" i="5"/>
  <c r="T1173" i="5"/>
  <c r="T1165" i="5"/>
  <c r="V1159" i="5"/>
  <c r="E1159" i="5" s="1"/>
  <c r="X1159" i="5" s="1"/>
  <c r="I1159" i="5"/>
  <c r="S1158" i="5"/>
  <c r="V1155" i="5"/>
  <c r="E1155" i="5" s="1"/>
  <c r="X1155" i="5" s="1"/>
  <c r="V1151" i="5"/>
  <c r="E1151" i="5" s="1"/>
  <c r="X1151" i="5" s="1"/>
  <c r="J1151" i="5"/>
  <c r="S1151" i="5"/>
  <c r="V1147" i="5"/>
  <c r="E1147" i="5" s="1"/>
  <c r="X1147" i="5" s="1"/>
  <c r="J1147" i="5"/>
  <c r="V1143" i="5"/>
  <c r="E1143" i="5" s="1"/>
  <c r="X1143" i="5" s="1"/>
  <c r="J1143" i="5"/>
  <c r="S1143" i="5"/>
  <c r="S1141" i="5"/>
  <c r="T1140" i="5"/>
  <c r="V1139" i="5"/>
  <c r="E1139" i="5" s="1"/>
  <c r="X1139" i="5" s="1"/>
  <c r="J1139" i="5"/>
  <c r="T1137" i="5"/>
  <c r="V1135" i="5"/>
  <c r="E1135" i="5" s="1"/>
  <c r="X1135" i="5" s="1"/>
  <c r="S1134" i="5"/>
  <c r="S1133" i="5"/>
  <c r="S1132" i="5"/>
  <c r="T1126" i="5"/>
  <c r="S1125" i="5"/>
  <c r="S1116" i="5"/>
  <c r="V1115" i="5"/>
  <c r="E1115" i="5" s="1"/>
  <c r="X1115" i="5" s="1"/>
  <c r="I1115" i="5"/>
  <c r="J1112" i="5"/>
  <c r="V1111" i="5"/>
  <c r="E1111" i="5" s="1"/>
  <c r="X1111" i="5" s="1"/>
  <c r="F1111" i="5"/>
  <c r="S1109" i="5"/>
  <c r="S1106" i="5"/>
  <c r="S1105" i="5"/>
  <c r="T1100" i="5"/>
  <c r="V1099" i="5"/>
  <c r="E1099" i="5" s="1"/>
  <c r="X1099" i="5" s="1"/>
  <c r="R1099" i="5"/>
  <c r="V1096" i="5"/>
  <c r="E1096" i="5" s="1"/>
  <c r="X1096" i="5" s="1"/>
  <c r="S1093" i="5"/>
  <c r="T1092" i="5"/>
  <c r="S1089" i="5"/>
  <c r="T1088" i="5"/>
  <c r="V1087" i="5"/>
  <c r="E1087" i="5" s="1"/>
  <c r="X1087" i="5" s="1"/>
  <c r="S1087" i="5"/>
  <c r="S1084" i="5"/>
  <c r="V1083" i="5"/>
  <c r="E1083" i="5" s="1"/>
  <c r="X1083" i="5" s="1"/>
  <c r="H1083" i="5"/>
  <c r="V1079" i="5"/>
  <c r="E1079" i="5" s="1"/>
  <c r="X1079" i="5" s="1"/>
  <c r="S1077" i="5"/>
  <c r="V1075" i="5"/>
  <c r="E1075" i="5" s="1"/>
  <c r="X1075" i="5" s="1"/>
  <c r="V1071" i="5"/>
  <c r="E1071" i="5" s="1"/>
  <c r="X1071" i="5" s="1"/>
  <c r="AB1071" i="5"/>
  <c r="S1069" i="5"/>
  <c r="S1068" i="5"/>
  <c r="V1067" i="5"/>
  <c r="E1067" i="5" s="1"/>
  <c r="X1067" i="5" s="1"/>
  <c r="S1065" i="5"/>
  <c r="V1063" i="5"/>
  <c r="E1063" i="5" s="1"/>
  <c r="X1063" i="5" s="1"/>
  <c r="J1063" i="5"/>
  <c r="S1061" i="5"/>
  <c r="S1060" i="5"/>
  <c r="T1057" i="5"/>
  <c r="V1055" i="5"/>
  <c r="E1055" i="5" s="1"/>
  <c r="X1055" i="5" s="1"/>
  <c r="F1055" i="5"/>
  <c r="S1052" i="5"/>
  <c r="V1047" i="5"/>
  <c r="E1047" i="5" s="1"/>
  <c r="X1047" i="5" s="1"/>
  <c r="AB1047" i="5"/>
  <c r="S1046" i="5"/>
  <c r="S1045" i="5"/>
  <c r="V1043" i="5"/>
  <c r="E1043" i="5" s="1"/>
  <c r="X1043" i="5" s="1"/>
  <c r="S1041" i="5"/>
  <c r="V1039" i="5"/>
  <c r="E1039" i="5" s="1"/>
  <c r="X1039" i="5" s="1"/>
  <c r="F1039" i="5"/>
  <c r="S1033" i="5"/>
  <c r="V1031" i="5"/>
  <c r="E1031" i="5" s="1"/>
  <c r="X1031" i="5" s="1"/>
  <c r="F1031" i="5"/>
  <c r="S1028" i="5"/>
  <c r="T1025" i="5"/>
  <c r="V1023" i="5"/>
  <c r="E1023" i="5" s="1"/>
  <c r="X1023" i="5" s="1"/>
  <c r="S1022" i="5"/>
  <c r="T1017" i="5"/>
  <c r="V1015" i="5"/>
  <c r="E1015" i="5" s="1"/>
  <c r="X1015" i="5" s="1"/>
  <c r="I1015" i="5"/>
  <c r="V1011" i="5"/>
  <c r="E1011" i="5" s="1"/>
  <c r="X1011" i="5" s="1"/>
  <c r="G1011" i="5"/>
  <c r="V1007" i="5"/>
  <c r="E1007" i="5" s="1"/>
  <c r="X1007" i="5" s="1"/>
  <c r="AB1007" i="5"/>
  <c r="V1003" i="5"/>
  <c r="E1003" i="5" s="1"/>
  <c r="X1003" i="5" s="1"/>
  <c r="V999" i="5"/>
  <c r="E999" i="5" s="1"/>
  <c r="X999" i="5" s="1"/>
  <c r="G999" i="5"/>
  <c r="S998" i="5"/>
  <c r="V995" i="5"/>
  <c r="E995" i="5" s="1"/>
  <c r="X995" i="5" s="1"/>
  <c r="J995" i="5"/>
  <c r="V991" i="5"/>
  <c r="E991" i="5" s="1"/>
  <c r="X991" i="5" s="1"/>
  <c r="AB991" i="5"/>
  <c r="T989" i="5"/>
  <c r="T988" i="5"/>
  <c r="V987" i="5"/>
  <c r="E987" i="5" s="1"/>
  <c r="X987" i="5" s="1"/>
  <c r="J987" i="5"/>
  <c r="S985" i="5"/>
  <c r="V983" i="5"/>
  <c r="E983" i="5" s="1"/>
  <c r="X983" i="5" s="1"/>
  <c r="F983" i="5"/>
  <c r="AB983" i="5"/>
  <c r="S982" i="5"/>
  <c r="T981" i="5"/>
  <c r="S977" i="5"/>
  <c r="V975" i="5"/>
  <c r="E975" i="5" s="1"/>
  <c r="X975" i="5" s="1"/>
  <c r="R975" i="5"/>
  <c r="S973" i="5"/>
  <c r="S969" i="5"/>
  <c r="V967" i="5"/>
  <c r="E967" i="5" s="1"/>
  <c r="X967" i="5" s="1"/>
  <c r="AB967" i="5"/>
  <c r="S966" i="5"/>
  <c r="V963" i="5"/>
  <c r="E963" i="5" s="1"/>
  <c r="X963" i="5" s="1"/>
  <c r="T962" i="5"/>
  <c r="V959" i="5"/>
  <c r="E959" i="5" s="1"/>
  <c r="X959" i="5" s="1"/>
  <c r="G959" i="5"/>
  <c r="AB959" i="5"/>
  <c r="S957" i="5"/>
  <c r="S956" i="5"/>
  <c r="V951" i="5"/>
  <c r="E951" i="5" s="1"/>
  <c r="X951" i="5" s="1"/>
  <c r="J951" i="5"/>
  <c r="S951" i="5"/>
  <c r="S949" i="5"/>
  <c r="T945" i="5"/>
  <c r="V943" i="5"/>
  <c r="E943" i="5" s="1"/>
  <c r="X943" i="5" s="1"/>
  <c r="AB943" i="5"/>
  <c r="S941" i="5"/>
  <c r="S940" i="5"/>
  <c r="V939" i="5"/>
  <c r="E939" i="5" s="1"/>
  <c r="X939" i="5" s="1"/>
  <c r="S938" i="5"/>
  <c r="S937" i="5"/>
  <c r="T932" i="5"/>
  <c r="V931" i="5"/>
  <c r="E931" i="5" s="1"/>
  <c r="X931" i="5" s="1"/>
  <c r="J931" i="5"/>
  <c r="S924" i="5"/>
  <c r="T922" i="5"/>
  <c r="T921" i="5"/>
  <c r="S919" i="5"/>
  <c r="S916" i="5"/>
  <c r="V915" i="5"/>
  <c r="E915" i="5" s="1"/>
  <c r="X915" i="5" s="1"/>
  <c r="I915" i="5"/>
  <c r="S913" i="5"/>
  <c r="T910" i="5"/>
  <c r="S909" i="5"/>
  <c r="S908" i="5"/>
  <c r="V907" i="5"/>
  <c r="E907" i="5" s="1"/>
  <c r="X907" i="5" s="1"/>
  <c r="G907" i="5"/>
  <c r="AB903" i="5"/>
  <c r="V895" i="5"/>
  <c r="E895" i="5" s="1"/>
  <c r="X895" i="5" s="1"/>
  <c r="I895" i="5"/>
  <c r="T895" i="5"/>
  <c r="V891" i="5"/>
  <c r="E891" i="5" s="1"/>
  <c r="X891" i="5" s="1"/>
  <c r="T889" i="5"/>
  <c r="T885" i="5"/>
  <c r="V883" i="5"/>
  <c r="E883" i="5" s="1"/>
  <c r="X883" i="5" s="1"/>
  <c r="V879" i="5"/>
  <c r="E879" i="5" s="1"/>
  <c r="X879" i="5" s="1"/>
  <c r="H879" i="5"/>
  <c r="AB879" i="5"/>
  <c r="S877" i="5"/>
  <c r="V875" i="5"/>
  <c r="E875" i="5" s="1"/>
  <c r="X875" i="5" s="1"/>
  <c r="T873" i="5"/>
  <c r="S869" i="5"/>
  <c r="T865" i="5"/>
  <c r="S862" i="5"/>
  <c r="V859" i="5"/>
  <c r="E859" i="5" s="1"/>
  <c r="X859" i="5" s="1"/>
  <c r="T853" i="5"/>
  <c r="S852" i="5"/>
  <c r="V851" i="5"/>
  <c r="E851" i="5" s="1"/>
  <c r="X851" i="5" s="1"/>
  <c r="H851" i="5"/>
  <c r="T847" i="5"/>
  <c r="S846" i="5"/>
  <c r="S845" i="5"/>
  <c r="AB839" i="5"/>
  <c r="S837" i="5"/>
  <c r="T833" i="5"/>
  <c r="T832" i="5"/>
  <c r="AB831" i="5"/>
  <c r="S829" i="5"/>
  <c r="T826" i="5"/>
  <c r="S825" i="5"/>
  <c r="V823" i="5"/>
  <c r="E823" i="5" s="1"/>
  <c r="X823" i="5" s="1"/>
  <c r="R823" i="5"/>
  <c r="T818" i="5"/>
  <c r="S812" i="5"/>
  <c r="V807" i="5"/>
  <c r="E807" i="5" s="1"/>
  <c r="X807" i="5" s="1"/>
  <c r="H807" i="5"/>
  <c r="T806" i="5"/>
  <c r="S804" i="5"/>
  <c r="AB799" i="5"/>
  <c r="T797" i="5"/>
  <c r="S796" i="5"/>
  <c r="V791" i="5"/>
  <c r="E791" i="5" s="1"/>
  <c r="X791" i="5" s="1"/>
  <c r="I791" i="5"/>
  <c r="T791" i="5"/>
  <c r="S789" i="5"/>
  <c r="V787" i="5"/>
  <c r="E787" i="5" s="1"/>
  <c r="X787" i="5" s="1"/>
  <c r="I787" i="5"/>
  <c r="S774" i="5"/>
  <c r="S772" i="5"/>
  <c r="S770" i="5"/>
  <c r="S767" i="5"/>
  <c r="S764" i="5"/>
  <c r="T761" i="5"/>
  <c r="S759" i="5"/>
  <c r="S757" i="5"/>
  <c r="T754" i="5"/>
  <c r="S753" i="5"/>
  <c r="T751" i="5"/>
  <c r="T748" i="5"/>
  <c r="T743" i="5"/>
  <c r="T741" i="5"/>
  <c r="S735" i="5"/>
  <c r="T729" i="5"/>
  <c r="S718" i="5"/>
  <c r="AB717" i="5"/>
  <c r="T716" i="5"/>
  <c r="AB711" i="5"/>
  <c r="S706" i="5"/>
  <c r="V704" i="5"/>
  <c r="E704" i="5" s="1"/>
  <c r="X704" i="5" s="1"/>
  <c r="AB701" i="5"/>
  <c r="T700" i="5"/>
  <c r="T695" i="5"/>
  <c r="S694" i="5"/>
  <c r="T693" i="5"/>
  <c r="S690" i="5"/>
  <c r="V688" i="5"/>
  <c r="E688" i="5" s="1"/>
  <c r="X688" i="5" s="1"/>
  <c r="R688" i="5"/>
  <c r="S687" i="5"/>
  <c r="T686" i="5"/>
  <c r="S682" i="5"/>
  <c r="V680" i="5"/>
  <c r="E680" i="5" s="1"/>
  <c r="X680" i="5" s="1"/>
  <c r="G680" i="5"/>
  <c r="T676" i="5"/>
  <c r="S671" i="5"/>
  <c r="T665" i="5"/>
  <c r="V664" i="5"/>
  <c r="E664" i="5" s="1"/>
  <c r="X664" i="5" s="1"/>
  <c r="V663" i="5"/>
  <c r="E663" i="5" s="1"/>
  <c r="X663" i="5" s="1"/>
  <c r="V662" i="5"/>
  <c r="E662" i="5" s="1"/>
  <c r="X662" i="5" s="1"/>
  <c r="S661" i="5"/>
  <c r="T660" i="5"/>
  <c r="V655" i="5"/>
  <c r="E655" i="5" s="1"/>
  <c r="X655" i="5" s="1"/>
  <c r="R655" i="5"/>
  <c r="S652" i="5"/>
  <c r="V651" i="5"/>
  <c r="E651" i="5" s="1"/>
  <c r="X651" i="5" s="1"/>
  <c r="F651" i="5"/>
  <c r="T649" i="5"/>
  <c r="V647" i="5"/>
  <c r="E647" i="5" s="1"/>
  <c r="X647" i="5" s="1"/>
  <c r="S641" i="5"/>
  <c r="V639" i="5"/>
  <c r="E639" i="5" s="1"/>
  <c r="X639" i="5" s="1"/>
  <c r="T639" i="5"/>
  <c r="R638" i="5"/>
  <c r="T638" i="5"/>
  <c r="S637" i="5"/>
  <c r="T636" i="5"/>
  <c r="V635" i="5"/>
  <c r="E635" i="5" s="1"/>
  <c r="X635" i="5" s="1"/>
  <c r="F635" i="5"/>
  <c r="S633" i="5"/>
  <c r="V631" i="5"/>
  <c r="E631" i="5" s="1"/>
  <c r="X631" i="5" s="1"/>
  <c r="S631" i="5"/>
  <c r="S630" i="5"/>
  <c r="T628" i="5"/>
  <c r="V627" i="5"/>
  <c r="E627" i="5" s="1"/>
  <c r="X627" i="5" s="1"/>
  <c r="V623" i="5"/>
  <c r="E623" i="5" s="1"/>
  <c r="X623" i="5" s="1"/>
  <c r="I623" i="5"/>
  <c r="AB623" i="5"/>
  <c r="T620" i="5"/>
  <c r="V619" i="5"/>
  <c r="E619" i="5" s="1"/>
  <c r="X619" i="5" s="1"/>
  <c r="J619" i="5"/>
  <c r="T618" i="5"/>
  <c r="V615" i="5"/>
  <c r="E615" i="5" s="1"/>
  <c r="X615" i="5" s="1"/>
  <c r="I615" i="5"/>
  <c r="T614" i="5"/>
  <c r="AB613" i="5"/>
  <c r="S612" i="5"/>
  <c r="V611" i="5"/>
  <c r="E611" i="5" s="1"/>
  <c r="X611" i="5" s="1"/>
  <c r="I611" i="5"/>
  <c r="V607" i="5"/>
  <c r="E607" i="5" s="1"/>
  <c r="X607" i="5" s="1"/>
  <c r="I607" i="5"/>
  <c r="S606" i="5"/>
  <c r="V603" i="5"/>
  <c r="E603" i="5" s="1"/>
  <c r="X603" i="5" s="1"/>
  <c r="V599" i="5"/>
  <c r="E599" i="5" s="1"/>
  <c r="X599" i="5" s="1"/>
  <c r="V595" i="5"/>
  <c r="E595" i="5" s="1"/>
  <c r="X595" i="5" s="1"/>
  <c r="J595" i="5"/>
  <c r="V591" i="5"/>
  <c r="E591" i="5" s="1"/>
  <c r="X591" i="5" s="1"/>
  <c r="J591" i="5"/>
  <c r="V590" i="5"/>
  <c r="E590" i="5" s="1"/>
  <c r="X590" i="5" s="1"/>
  <c r="S589" i="5"/>
  <c r="S588" i="5"/>
  <c r="V583" i="5"/>
  <c r="E583" i="5" s="1"/>
  <c r="X583" i="5" s="1"/>
  <c r="S582" i="5"/>
  <c r="T581" i="5"/>
  <c r="T580" i="5"/>
  <c r="V579" i="5"/>
  <c r="E579" i="5" s="1"/>
  <c r="X579" i="5" s="1"/>
  <c r="V575" i="5"/>
  <c r="E575" i="5" s="1"/>
  <c r="X575" i="5" s="1"/>
  <c r="F575" i="5"/>
  <c r="T575" i="5"/>
  <c r="T574" i="5"/>
  <c r="V571" i="5"/>
  <c r="E571" i="5" s="1"/>
  <c r="X571" i="5" s="1"/>
  <c r="F571" i="5"/>
  <c r="V567" i="5"/>
  <c r="E567" i="5" s="1"/>
  <c r="X567" i="5" s="1"/>
  <c r="AB566" i="5"/>
  <c r="T565" i="5"/>
  <c r="V563" i="5"/>
  <c r="E563" i="5" s="1"/>
  <c r="X563" i="5" s="1"/>
  <c r="G563" i="5"/>
  <c r="T562" i="5"/>
  <c r="V559" i="5"/>
  <c r="E559" i="5" s="1"/>
  <c r="X559" i="5" s="1"/>
  <c r="T559" i="5"/>
  <c r="V555" i="5"/>
  <c r="E555" i="5" s="1"/>
  <c r="X555" i="5" s="1"/>
  <c r="V551" i="5"/>
  <c r="E551" i="5" s="1"/>
  <c r="X551" i="5" s="1"/>
  <c r="R551" i="5"/>
  <c r="S550" i="5"/>
  <c r="T548" i="5"/>
  <c r="T546" i="5"/>
  <c r="V543" i="5"/>
  <c r="E543" i="5" s="1"/>
  <c r="X543" i="5" s="1"/>
  <c r="I543" i="5"/>
  <c r="S542" i="5"/>
  <c r="T540" i="5"/>
  <c r="V539" i="5"/>
  <c r="E539" i="5" s="1"/>
  <c r="X539" i="5" s="1"/>
  <c r="R539" i="5"/>
  <c r="V535" i="5"/>
  <c r="E535" i="5" s="1"/>
  <c r="X535" i="5" s="1"/>
  <c r="AB535" i="5"/>
  <c r="T534" i="5"/>
  <c r="T533" i="5"/>
  <c r="T527" i="5"/>
  <c r="S526" i="5"/>
  <c r="T525" i="5"/>
  <c r="T524" i="5"/>
  <c r="V523" i="5"/>
  <c r="E523" i="5" s="1"/>
  <c r="X523" i="5" s="1"/>
  <c r="T522" i="5"/>
  <c r="T521" i="5"/>
  <c r="V519" i="5"/>
  <c r="E519" i="5" s="1"/>
  <c r="X519" i="5" s="1"/>
  <c r="S519" i="5"/>
  <c r="S514" i="5"/>
  <c r="T513" i="5"/>
  <c r="AB512" i="5"/>
  <c r="S508" i="5"/>
  <c r="V507" i="5"/>
  <c r="E507" i="5" s="1"/>
  <c r="X507" i="5" s="1"/>
  <c r="V503" i="5"/>
  <c r="E503" i="5" s="1"/>
  <c r="X503" i="5" s="1"/>
  <c r="J503" i="5"/>
  <c r="T495" i="5"/>
  <c r="T494" i="5"/>
  <c r="T493" i="5"/>
  <c r="T485" i="5"/>
  <c r="V483" i="5"/>
  <c r="E483" i="5" s="1"/>
  <c r="X483" i="5" s="1"/>
  <c r="T482" i="5"/>
  <c r="T481" i="5"/>
  <c r="S479" i="5"/>
  <c r="T472" i="5"/>
  <c r="T471" i="5"/>
  <c r="S468" i="5"/>
  <c r="V467" i="5"/>
  <c r="E467" i="5" s="1"/>
  <c r="X467" i="5" s="1"/>
  <c r="T466" i="5"/>
  <c r="T465" i="5"/>
  <c r="V463" i="5"/>
  <c r="E463" i="5" s="1"/>
  <c r="X463" i="5" s="1"/>
  <c r="T463" i="5"/>
  <c r="T462" i="5"/>
  <c r="T460" i="5"/>
  <c r="V459" i="5"/>
  <c r="E459" i="5" s="1"/>
  <c r="X459" i="5" s="1"/>
  <c r="T455" i="5"/>
  <c r="T453" i="5"/>
  <c r="V447" i="5"/>
  <c r="E447" i="5" s="1"/>
  <c r="X447" i="5" s="1"/>
  <c r="I447" i="5"/>
  <c r="S447" i="5"/>
  <c r="S446" i="5"/>
  <c r="T445" i="5"/>
  <c r="V443" i="5"/>
  <c r="E443" i="5" s="1"/>
  <c r="X443" i="5" s="1"/>
  <c r="T442" i="5"/>
  <c r="V439" i="5"/>
  <c r="E439" i="5" s="1"/>
  <c r="X439" i="5" s="1"/>
  <c r="I439" i="5"/>
  <c r="V435" i="5"/>
  <c r="E435" i="5" s="1"/>
  <c r="X435" i="5" s="1"/>
  <c r="S434" i="5"/>
  <c r="T433" i="5"/>
  <c r="V431" i="5"/>
  <c r="E431" i="5" s="1"/>
  <c r="X431" i="5" s="1"/>
  <c r="T430" i="5"/>
  <c r="V429" i="5"/>
  <c r="E429" i="5" s="1"/>
  <c r="X429" i="5" s="1"/>
  <c r="J429" i="5"/>
  <c r="S428" i="5"/>
  <c r="V427" i="5"/>
  <c r="E427" i="5" s="1"/>
  <c r="X427" i="5" s="1"/>
  <c r="T423" i="5"/>
  <c r="S422" i="5"/>
  <c r="T421" i="5"/>
  <c r="S420" i="5"/>
  <c r="T416" i="5"/>
  <c r="S413" i="5"/>
  <c r="V407" i="5"/>
  <c r="E407" i="5" s="1"/>
  <c r="X407" i="5" s="1"/>
  <c r="R407" i="5"/>
  <c r="T405" i="5"/>
  <c r="S404" i="5"/>
  <c r="S402" i="5"/>
  <c r="T399" i="5"/>
  <c r="T393" i="5"/>
  <c r="V391" i="5"/>
  <c r="E391" i="5" s="1"/>
  <c r="X391" i="5" s="1"/>
  <c r="R391" i="5"/>
  <c r="S390" i="5"/>
  <c r="S385" i="5"/>
  <c r="V383" i="5"/>
  <c r="E383" i="5" s="1"/>
  <c r="X383" i="5" s="1"/>
  <c r="AB381" i="5"/>
  <c r="S378" i="5"/>
  <c r="T377" i="5"/>
  <c r="S374" i="5"/>
  <c r="S373" i="5"/>
  <c r="T372" i="5"/>
  <c r="V371" i="5"/>
  <c r="E371" i="5" s="1"/>
  <c r="X371" i="5" s="1"/>
  <c r="V367" i="5"/>
  <c r="E367" i="5" s="1"/>
  <c r="X367" i="5" s="1"/>
  <c r="T367" i="5"/>
  <c r="V363" i="5"/>
  <c r="E363" i="5" s="1"/>
  <c r="X363" i="5" s="1"/>
  <c r="T361" i="5"/>
  <c r="V359" i="5"/>
  <c r="E359" i="5" s="1"/>
  <c r="X359" i="5" s="1"/>
  <c r="AB357" i="5"/>
  <c r="AB356" i="5"/>
  <c r="V347" i="5"/>
  <c r="E347" i="5" s="1"/>
  <c r="X347" i="5" s="1"/>
  <c r="J347" i="5"/>
  <c r="S342" i="5"/>
  <c r="T340" i="5"/>
  <c r="V339" i="5"/>
  <c r="E339" i="5" s="1"/>
  <c r="X339" i="5" s="1"/>
  <c r="F339" i="5"/>
  <c r="AB335" i="5"/>
  <c r="S334" i="5"/>
  <c r="S333" i="5"/>
  <c r="S332" i="5"/>
  <c r="V331" i="5"/>
  <c r="E331" i="5" s="1"/>
  <c r="X331" i="5" s="1"/>
  <c r="R331" i="5"/>
  <c r="T325" i="5"/>
  <c r="T324" i="5"/>
  <c r="T317" i="5"/>
  <c r="S313" i="5"/>
  <c r="V311" i="5"/>
  <c r="E311" i="5" s="1"/>
  <c r="X311" i="5" s="1"/>
  <c r="F311" i="5"/>
  <c r="T311" i="5"/>
  <c r="V307" i="5"/>
  <c r="E307" i="5" s="1"/>
  <c r="X307" i="5" s="1"/>
  <c r="T305" i="5"/>
  <c r="V303" i="5"/>
  <c r="E303" i="5" s="1"/>
  <c r="X303" i="5" s="1"/>
  <c r="S303" i="5"/>
  <c r="T300" i="5"/>
  <c r="V299" i="5"/>
  <c r="E299" i="5" s="1"/>
  <c r="X299" i="5" s="1"/>
  <c r="S298" i="5"/>
  <c r="V295" i="5"/>
  <c r="E295" i="5" s="1"/>
  <c r="X295" i="5" s="1"/>
  <c r="S294" i="5"/>
  <c r="T293" i="5"/>
  <c r="V287" i="5"/>
  <c r="E287" i="5" s="1"/>
  <c r="X287" i="5" s="1"/>
  <c r="R287" i="5"/>
  <c r="T281" i="5"/>
  <c r="S279" i="5"/>
  <c r="T278" i="5"/>
  <c r="S276" i="5"/>
  <c r="V271" i="5"/>
  <c r="E271" i="5" s="1"/>
  <c r="X271" i="5" s="1"/>
  <c r="T266" i="5"/>
  <c r="S265" i="5"/>
  <c r="S262" i="5"/>
  <c r="T261" i="5"/>
  <c r="T253" i="5"/>
  <c r="T252" i="5"/>
  <c r="V247" i="5"/>
  <c r="E247" i="5" s="1"/>
  <c r="X247" i="5" s="1"/>
  <c r="S247" i="5"/>
  <c r="T244" i="5"/>
  <c r="S238" i="5"/>
  <c r="V235" i="5"/>
  <c r="E235" i="5" s="1"/>
  <c r="X235" i="5" s="1"/>
  <c r="S234" i="5"/>
  <c r="V231" i="5"/>
  <c r="E231" i="5" s="1"/>
  <c r="X231" i="5" s="1"/>
  <c r="AB231" i="5"/>
  <c r="T229" i="5"/>
  <c r="V227" i="5"/>
  <c r="E227" i="5" s="1"/>
  <c r="X227" i="5" s="1"/>
  <c r="R227" i="5"/>
  <c r="S225" i="5"/>
  <c r="V223" i="5"/>
  <c r="E223" i="5" s="1"/>
  <c r="X223" i="5" s="1"/>
  <c r="T223" i="5"/>
  <c r="T221" i="5"/>
  <c r="S220" i="5"/>
  <c r="V219" i="5"/>
  <c r="E219" i="5" s="1"/>
  <c r="X219" i="5" s="1"/>
  <c r="S218" i="5"/>
  <c r="S217" i="5"/>
  <c r="V215" i="5"/>
  <c r="E215" i="5" s="1"/>
  <c r="X215" i="5" s="1"/>
  <c r="AB215" i="5"/>
  <c r="V211" i="5"/>
  <c r="E211" i="5" s="1"/>
  <c r="X211" i="5" s="1"/>
  <c r="R211" i="5"/>
  <c r="T209" i="5"/>
  <c r="V207" i="5"/>
  <c r="E207" i="5" s="1"/>
  <c r="X207" i="5" s="1"/>
  <c r="I207" i="5"/>
  <c r="AB207" i="5"/>
  <c r="S205" i="5"/>
  <c r="V203" i="5"/>
  <c r="E203" i="5" s="1"/>
  <c r="X203" i="5" s="1"/>
  <c r="J203" i="5"/>
  <c r="T202" i="5"/>
  <c r="T201" i="5"/>
  <c r="V199" i="5"/>
  <c r="E199" i="5" s="1"/>
  <c r="X199" i="5" s="1"/>
  <c r="S198" i="5"/>
  <c r="V195" i="5"/>
  <c r="E195" i="5" s="1"/>
  <c r="X195" i="5" s="1"/>
  <c r="T194" i="5"/>
  <c r="S193" i="5"/>
  <c r="V191" i="5"/>
  <c r="E191" i="5" s="1"/>
  <c r="X191" i="5" s="1"/>
  <c r="J191" i="5"/>
  <c r="T191" i="5"/>
  <c r="T190" i="5"/>
  <c r="T188" i="5"/>
  <c r="V187" i="5"/>
  <c r="E187" i="5" s="1"/>
  <c r="X187" i="5" s="1"/>
  <c r="R187" i="5"/>
  <c r="T186" i="5"/>
  <c r="S185" i="5"/>
  <c r="V183" i="5"/>
  <c r="E183" i="5" s="1"/>
  <c r="X183" i="5" s="1"/>
  <c r="F183" i="5"/>
  <c r="V179" i="5"/>
  <c r="E179" i="5" s="1"/>
  <c r="X179" i="5" s="1"/>
  <c r="F179" i="5"/>
  <c r="V175" i="5"/>
  <c r="E175" i="5" s="1"/>
  <c r="X175" i="5" s="1"/>
  <c r="AB172" i="5"/>
  <c r="V171" i="5"/>
  <c r="E171" i="5" s="1"/>
  <c r="X171" i="5" s="1"/>
  <c r="T169" i="5"/>
  <c r="V167" i="5"/>
  <c r="E167" i="5" s="1"/>
  <c r="X167" i="5" s="1"/>
  <c r="I167" i="5"/>
  <c r="AB167" i="5"/>
  <c r="T166" i="5"/>
  <c r="T165" i="5"/>
  <c r="T164" i="5"/>
  <c r="V163" i="5"/>
  <c r="E163" i="5" s="1"/>
  <c r="X163" i="5" s="1"/>
  <c r="V159" i="5"/>
  <c r="E159" i="5" s="1"/>
  <c r="X159" i="5" s="1"/>
  <c r="AB159" i="5"/>
  <c r="T156" i="5"/>
  <c r="V155" i="5"/>
  <c r="E155" i="5" s="1"/>
  <c r="X155" i="5" s="1"/>
  <c r="V151" i="5"/>
  <c r="E151" i="5" s="1"/>
  <c r="X151" i="5" s="1"/>
  <c r="S151" i="5"/>
  <c r="S150" i="5"/>
  <c r="S148" i="5"/>
  <c r="V147" i="5"/>
  <c r="E147" i="5" s="1"/>
  <c r="X147" i="5" s="1"/>
  <c r="S146" i="5"/>
  <c r="T145" i="5"/>
  <c r="V143" i="5"/>
  <c r="E143" i="5" s="1"/>
  <c r="X143" i="5" s="1"/>
  <c r="T142" i="5"/>
  <c r="V139" i="5"/>
  <c r="E139" i="5" s="1"/>
  <c r="X139" i="5" s="1"/>
  <c r="S137" i="5"/>
  <c r="V135" i="5"/>
  <c r="E135" i="5" s="1"/>
  <c r="X135" i="5" s="1"/>
  <c r="T135" i="5"/>
  <c r="T133" i="5"/>
  <c r="S132" i="5"/>
  <c r="V131" i="5"/>
  <c r="E131" i="5" s="1"/>
  <c r="X131" i="5" s="1"/>
  <c r="T130" i="5"/>
  <c r="S129" i="5"/>
  <c r="V127" i="5"/>
  <c r="E127" i="5" s="1"/>
  <c r="X127" i="5" s="1"/>
  <c r="V123" i="5"/>
  <c r="E123" i="5" s="1"/>
  <c r="X123" i="5" s="1"/>
  <c r="J123" i="5"/>
  <c r="V119" i="5"/>
  <c r="E119" i="5" s="1"/>
  <c r="X119" i="5" s="1"/>
  <c r="V115" i="5"/>
  <c r="E115" i="5" s="1"/>
  <c r="X115" i="5" s="1"/>
  <c r="J115" i="5"/>
  <c r="T114" i="5"/>
  <c r="S113" i="5"/>
  <c r="V111" i="5"/>
  <c r="E111" i="5" s="1"/>
  <c r="X111" i="5" s="1"/>
  <c r="T109" i="5"/>
  <c r="S108" i="5"/>
  <c r="V107" i="5"/>
  <c r="E107" i="5" s="1"/>
  <c r="X107" i="5" s="1"/>
  <c r="R107" i="5"/>
  <c r="T106" i="5"/>
  <c r="T105" i="5"/>
  <c r="AB104" i="5"/>
  <c r="V103" i="5"/>
  <c r="E103" i="5" s="1"/>
  <c r="X103" i="5" s="1"/>
  <c r="J103" i="5"/>
  <c r="AB103" i="5"/>
  <c r="AB101" i="5"/>
  <c r="S100" i="5"/>
  <c r="V99" i="5"/>
  <c r="E99" i="5" s="1"/>
  <c r="X99" i="5" s="1"/>
  <c r="R99" i="5"/>
  <c r="T96" i="5"/>
  <c r="V95" i="5"/>
  <c r="E95" i="5" s="1"/>
  <c r="X95" i="5" s="1"/>
  <c r="F95" i="5"/>
  <c r="S95" i="5"/>
  <c r="V91" i="5"/>
  <c r="E91" i="5" s="1"/>
  <c r="X91" i="5" s="1"/>
  <c r="V87" i="5"/>
  <c r="E87" i="5" s="1"/>
  <c r="X87" i="5" s="1"/>
  <c r="G87" i="5"/>
  <c r="V83" i="5"/>
  <c r="E83" i="5" s="1"/>
  <c r="X83" i="5" s="1"/>
  <c r="H83" i="5"/>
  <c r="AB80" i="5"/>
  <c r="V75" i="5"/>
  <c r="E75" i="5" s="1"/>
  <c r="X75" i="5" s="1"/>
  <c r="F75" i="5"/>
  <c r="V71" i="5"/>
  <c r="E71" i="5" s="1"/>
  <c r="X71" i="5" s="1"/>
  <c r="V67" i="5"/>
  <c r="E67" i="5" s="1"/>
  <c r="X67" i="5" s="1"/>
  <c r="G67" i="5"/>
  <c r="V59" i="5"/>
  <c r="E59" i="5" s="1"/>
  <c r="X59" i="5" s="1"/>
  <c r="V53" i="5"/>
  <c r="E53" i="5" s="1"/>
  <c r="X53" i="5" s="1"/>
  <c r="V51" i="5"/>
  <c r="E51" i="5" s="1"/>
  <c r="X51" i="5" s="1"/>
  <c r="F51" i="5"/>
  <c r="V43" i="5"/>
  <c r="E43" i="5" s="1"/>
  <c r="X43" i="5" s="1"/>
  <c r="V35" i="5"/>
  <c r="E35" i="5" s="1"/>
  <c r="X35" i="5" s="1"/>
  <c r="I35" i="5"/>
  <c r="V31" i="5"/>
  <c r="E31" i="5" s="1"/>
  <c r="X31" i="5" s="1"/>
  <c r="V27" i="5"/>
  <c r="E27" i="5" s="1"/>
  <c r="X27" i="5" s="1"/>
  <c r="V19" i="5"/>
  <c r="E19" i="5" s="1"/>
  <c r="X19" i="5" s="1"/>
  <c r="H61" i="4"/>
  <c r="P41" i="4"/>
  <c r="P40" i="4"/>
  <c r="P29" i="4"/>
  <c r="P28" i="4"/>
  <c r="A5" i="4"/>
  <c r="A63" i="2"/>
  <c r="V779" i="5"/>
  <c r="E779" i="5" s="1"/>
  <c r="X779" i="5" s="1"/>
  <c r="V923" i="5"/>
  <c r="E923" i="5" s="1"/>
  <c r="X923" i="5" s="1"/>
  <c r="V2079" i="5"/>
  <c r="E2079" i="5" s="1"/>
  <c r="X2079" i="5" s="1"/>
  <c r="H2079" i="5"/>
  <c r="V2159" i="5"/>
  <c r="E2159" i="5" s="1"/>
  <c r="X2159" i="5" s="1"/>
  <c r="S2300" i="5"/>
  <c r="T1518" i="5"/>
  <c r="V2263" i="5"/>
  <c r="E2263" i="5" s="1"/>
  <c r="X2263" i="5" s="1"/>
  <c r="H2263" i="5"/>
  <c r="V399" i="5"/>
  <c r="E399" i="5" s="1"/>
  <c r="X399" i="5" s="1"/>
  <c r="G399" i="5"/>
  <c r="AB864" i="5"/>
  <c r="T1544" i="5"/>
  <c r="V656" i="5"/>
  <c r="E656" i="5" s="1"/>
  <c r="X656" i="5" s="1"/>
  <c r="F656" i="5"/>
  <c r="V771" i="5"/>
  <c r="E771" i="5" s="1"/>
  <c r="X771" i="5" s="1"/>
  <c r="S1092" i="5"/>
  <c r="V1095" i="5"/>
  <c r="E1095" i="5" s="1"/>
  <c r="X1095" i="5" s="1"/>
  <c r="V839" i="5"/>
  <c r="E839" i="5" s="1"/>
  <c r="X839" i="5" s="1"/>
  <c r="F839" i="5"/>
  <c r="V831" i="5"/>
  <c r="E831" i="5" s="1"/>
  <c r="X831" i="5" s="1"/>
  <c r="G831" i="5"/>
  <c r="V843" i="5"/>
  <c r="E843" i="5" s="1"/>
  <c r="X843" i="5" s="1"/>
  <c r="V950" i="5"/>
  <c r="E950" i="5" s="1"/>
  <c r="X950" i="5" s="1"/>
  <c r="R950" i="5"/>
  <c r="T1550" i="5"/>
  <c r="V1707" i="5"/>
  <c r="E1707" i="5" s="1"/>
  <c r="X1707" i="5" s="1"/>
  <c r="T2433" i="5"/>
  <c r="V1784" i="5"/>
  <c r="E1784" i="5" s="1"/>
  <c r="X1784" i="5" s="1"/>
  <c r="J1784" i="5"/>
  <c r="V1800" i="5"/>
  <c r="E1800" i="5" s="1"/>
  <c r="X1800" i="5" s="1"/>
  <c r="V1832" i="5"/>
  <c r="E1832" i="5" s="1"/>
  <c r="X1832" i="5" s="1"/>
  <c r="R1832" i="5"/>
  <c r="V1776" i="5"/>
  <c r="E1776" i="5" s="1"/>
  <c r="X1776" i="5" s="1"/>
  <c r="V1792" i="5"/>
  <c r="E1792" i="5" s="1"/>
  <c r="X1792" i="5" s="1"/>
  <c r="H1792" i="5"/>
  <c r="G1808" i="5"/>
  <c r="V2383" i="5"/>
  <c r="E2383" i="5" s="1"/>
  <c r="X2383" i="5" s="1"/>
  <c r="T2401" i="5"/>
  <c r="V2255" i="5"/>
  <c r="E2255" i="5" s="1"/>
  <c r="X2255" i="5" s="1"/>
  <c r="G2255" i="5"/>
  <c r="V375" i="5"/>
  <c r="E375" i="5" s="1"/>
  <c r="X375" i="5" s="1"/>
  <c r="V279" i="5"/>
  <c r="E279" i="5" s="1"/>
  <c r="X279" i="5" s="1"/>
  <c r="R279" i="5"/>
  <c r="V511" i="5"/>
  <c r="E511" i="5" s="1"/>
  <c r="X511" i="5" s="1"/>
  <c r="V899" i="5"/>
  <c r="E899" i="5" s="1"/>
  <c r="X899" i="5" s="1"/>
  <c r="G899" i="5"/>
  <c r="V919" i="5"/>
  <c r="E919" i="5" s="1"/>
  <c r="X919" i="5" s="1"/>
  <c r="I919" i="5"/>
  <c r="V1119" i="5"/>
  <c r="E1119" i="5" s="1"/>
  <c r="X1119" i="5" s="1"/>
  <c r="V1190" i="5"/>
  <c r="E1190" i="5" s="1"/>
  <c r="X1190" i="5" s="1"/>
  <c r="R1190" i="5"/>
  <c r="V1351" i="5"/>
  <c r="E1351" i="5" s="1"/>
  <c r="X1351" i="5" s="1"/>
  <c r="V323" i="5"/>
  <c r="E323" i="5" s="1"/>
  <c r="X323" i="5" s="1"/>
  <c r="I323" i="5"/>
  <c r="V379" i="5"/>
  <c r="E379" i="5" s="1"/>
  <c r="X379" i="5" s="1"/>
  <c r="J379" i="5"/>
  <c r="V455" i="5"/>
  <c r="E455" i="5" s="1"/>
  <c r="X455" i="5" s="1"/>
  <c r="F455" i="5"/>
  <c r="V475" i="5"/>
  <c r="E475" i="5" s="1"/>
  <c r="X475" i="5" s="1"/>
  <c r="J475" i="5"/>
  <c r="V911" i="5"/>
  <c r="E911" i="5" s="1"/>
  <c r="X911" i="5" s="1"/>
  <c r="I911" i="5"/>
  <c r="V1103" i="5"/>
  <c r="E1103" i="5" s="1"/>
  <c r="X1103" i="5" s="1"/>
  <c r="V355" i="5"/>
  <c r="E355" i="5" s="1"/>
  <c r="X355" i="5" s="1"/>
  <c r="V415" i="5"/>
  <c r="E415" i="5" s="1"/>
  <c r="X415" i="5" s="1"/>
  <c r="V451" i="5"/>
  <c r="E451" i="5" s="1"/>
  <c r="X451" i="5" s="1"/>
  <c r="V587" i="5"/>
  <c r="E587" i="5" s="1"/>
  <c r="X587" i="5" s="1"/>
  <c r="F587" i="5"/>
  <c r="V863" i="5"/>
  <c r="E863" i="5" s="1"/>
  <c r="X863" i="5" s="1"/>
  <c r="I863" i="5"/>
  <c r="V1222" i="5"/>
  <c r="E1222" i="5" s="1"/>
  <c r="X1222" i="5" s="1"/>
  <c r="V315" i="5"/>
  <c r="E315" i="5" s="1"/>
  <c r="X315" i="5" s="1"/>
  <c r="I315" i="5"/>
  <c r="V423" i="5"/>
  <c r="E423" i="5" s="1"/>
  <c r="X423" i="5" s="1"/>
  <c r="R423" i="5"/>
  <c r="V515" i="5"/>
  <c r="E515" i="5" s="1"/>
  <c r="X515" i="5" s="1"/>
  <c r="R515" i="5"/>
  <c r="V1127" i="5"/>
  <c r="E1127" i="5" s="1"/>
  <c r="X1127" i="5" s="1"/>
  <c r="H1127" i="5"/>
  <c r="V767" i="5"/>
  <c r="E767" i="5" s="1"/>
  <c r="X767" i="5" s="1"/>
  <c r="V819" i="5"/>
  <c r="E819" i="5" s="1"/>
  <c r="X819" i="5" s="1"/>
  <c r="V903" i="5"/>
  <c r="E903" i="5" s="1"/>
  <c r="X903" i="5" s="1"/>
  <c r="G910" i="5"/>
  <c r="V239" i="5"/>
  <c r="E239" i="5" s="1"/>
  <c r="X239" i="5" s="1"/>
  <c r="G239" i="5"/>
  <c r="V251" i="5"/>
  <c r="E251" i="5" s="1"/>
  <c r="X251" i="5" s="1"/>
  <c r="F251" i="5"/>
  <c r="V259" i="5"/>
  <c r="E259" i="5" s="1"/>
  <c r="X259" i="5" s="1"/>
  <c r="V815" i="5"/>
  <c r="E815" i="5" s="1"/>
  <c r="X815" i="5" s="1"/>
  <c r="G815" i="5"/>
  <c r="V927" i="5"/>
  <c r="E927" i="5" s="1"/>
  <c r="X927" i="5" s="1"/>
  <c r="V1167" i="5"/>
  <c r="E1167" i="5" s="1"/>
  <c r="X1167" i="5" s="1"/>
  <c r="G1167" i="5"/>
  <c r="V243" i="5"/>
  <c r="E243" i="5" s="1"/>
  <c r="X243" i="5" s="1"/>
  <c r="H243" i="5"/>
  <c r="V255" i="5"/>
  <c r="E255" i="5" s="1"/>
  <c r="X255" i="5" s="1"/>
  <c r="V263" i="5"/>
  <c r="E263" i="5" s="1"/>
  <c r="X263" i="5" s="1"/>
  <c r="H263" i="5"/>
  <c r="V491" i="5"/>
  <c r="E491" i="5" s="1"/>
  <c r="X491" i="5" s="1"/>
  <c r="J491" i="5"/>
  <c r="V499" i="5"/>
  <c r="E499" i="5" s="1"/>
  <c r="X499" i="5" s="1"/>
  <c r="I499" i="5"/>
  <c r="V527" i="5"/>
  <c r="E527" i="5" s="1"/>
  <c r="X527" i="5" s="1"/>
  <c r="V531" i="5"/>
  <c r="E531" i="5" s="1"/>
  <c r="X531" i="5" s="1"/>
  <c r="V775" i="5"/>
  <c r="E775" i="5" s="1"/>
  <c r="X775" i="5" s="1"/>
  <c r="F775" i="5"/>
  <c r="V795" i="5"/>
  <c r="E795" i="5" s="1"/>
  <c r="X795" i="5" s="1"/>
  <c r="H795" i="5"/>
  <c r="V811" i="5"/>
  <c r="E811" i="5" s="1"/>
  <c r="X811" i="5" s="1"/>
  <c r="I811" i="5"/>
  <c r="V827" i="5"/>
  <c r="E827" i="5" s="1"/>
  <c r="X827" i="5" s="1"/>
  <c r="V847" i="5"/>
  <c r="E847" i="5" s="1"/>
  <c r="X847" i="5" s="1"/>
  <c r="V855" i="5"/>
  <c r="E855" i="5" s="1"/>
  <c r="X855" i="5" s="1"/>
  <c r="G855" i="5"/>
  <c r="V947" i="5"/>
  <c r="E947" i="5" s="1"/>
  <c r="X947" i="5" s="1"/>
  <c r="F947" i="5"/>
  <c r="V783" i="5"/>
  <c r="E783" i="5" s="1"/>
  <c r="X783" i="5" s="1"/>
  <c r="V835" i="5"/>
  <c r="E835" i="5" s="1"/>
  <c r="X835" i="5" s="1"/>
  <c r="V871" i="5"/>
  <c r="E871" i="5" s="1"/>
  <c r="X871" i="5" s="1"/>
  <c r="F871" i="5"/>
  <c r="V935" i="5"/>
  <c r="E935" i="5" s="1"/>
  <c r="X935" i="5" s="1"/>
  <c r="V1214" i="5"/>
  <c r="E1214" i="5" s="1"/>
  <c r="X1214" i="5" s="1"/>
  <c r="V267" i="5"/>
  <c r="E267" i="5" s="1"/>
  <c r="X267" i="5" s="1"/>
  <c r="V275" i="5"/>
  <c r="E275" i="5" s="1"/>
  <c r="X275" i="5" s="1"/>
  <c r="R275" i="5"/>
  <c r="V283" i="5"/>
  <c r="E283" i="5" s="1"/>
  <c r="X283" i="5" s="1"/>
  <c r="V291" i="5"/>
  <c r="E291" i="5" s="1"/>
  <c r="X291" i="5" s="1"/>
  <c r="I291" i="5"/>
  <c r="V319" i="5"/>
  <c r="E319" i="5" s="1"/>
  <c r="X319" i="5" s="1"/>
  <c r="V327" i="5"/>
  <c r="E327" i="5" s="1"/>
  <c r="X327" i="5" s="1"/>
  <c r="H327" i="5"/>
  <c r="V335" i="5"/>
  <c r="E335" i="5" s="1"/>
  <c r="X335" i="5" s="1"/>
  <c r="V343" i="5"/>
  <c r="E343" i="5" s="1"/>
  <c r="X343" i="5" s="1"/>
  <c r="I343" i="5"/>
  <c r="V351" i="5"/>
  <c r="E351" i="5" s="1"/>
  <c r="X351" i="5" s="1"/>
  <c r="J351" i="5"/>
  <c r="V387" i="5"/>
  <c r="E387" i="5" s="1"/>
  <c r="X387" i="5" s="1"/>
  <c r="V395" i="5"/>
  <c r="E395" i="5" s="1"/>
  <c r="X395" i="5" s="1"/>
  <c r="V403" i="5"/>
  <c r="E403" i="5" s="1"/>
  <c r="X403" i="5" s="1"/>
  <c r="J403" i="5"/>
  <c r="V411" i="5"/>
  <c r="E411" i="5" s="1"/>
  <c r="X411" i="5" s="1"/>
  <c r="V419" i="5"/>
  <c r="E419" i="5" s="1"/>
  <c r="X419" i="5" s="1"/>
  <c r="V471" i="5"/>
  <c r="E471" i="5" s="1"/>
  <c r="X471" i="5" s="1"/>
  <c r="G471" i="5"/>
  <c r="V479" i="5"/>
  <c r="E479" i="5" s="1"/>
  <c r="X479" i="5" s="1"/>
  <c r="G479" i="5"/>
  <c r="V487" i="5"/>
  <c r="E487" i="5" s="1"/>
  <c r="X487" i="5" s="1"/>
  <c r="V495" i="5"/>
  <c r="E495" i="5" s="1"/>
  <c r="X495" i="5" s="1"/>
  <c r="H495" i="5"/>
  <c r="V547" i="5"/>
  <c r="E547" i="5" s="1"/>
  <c r="X547" i="5" s="1"/>
  <c r="V643" i="5"/>
  <c r="E643" i="5" s="1"/>
  <c r="X643" i="5" s="1"/>
  <c r="I643" i="5"/>
  <c r="V799" i="5"/>
  <c r="E799" i="5" s="1"/>
  <c r="X799" i="5" s="1"/>
  <c r="F799" i="5"/>
  <c r="V887" i="5"/>
  <c r="E887" i="5" s="1"/>
  <c r="X887" i="5" s="1"/>
  <c r="J887" i="5"/>
  <c r="V942" i="5"/>
  <c r="E942" i="5" s="1"/>
  <c r="X942" i="5" s="1"/>
  <c r="H942" i="5"/>
  <c r="V955" i="5"/>
  <c r="E955" i="5" s="1"/>
  <c r="X955" i="5" s="1"/>
  <c r="V659" i="5"/>
  <c r="E659" i="5" s="1"/>
  <c r="X659" i="5" s="1"/>
  <c r="G659" i="5"/>
  <c r="V1359" i="5"/>
  <c r="E1359" i="5" s="1"/>
  <c r="X1359" i="5" s="1"/>
  <c r="G1359" i="5"/>
  <c r="V1407" i="5"/>
  <c r="E1407" i="5" s="1"/>
  <c r="X1407" i="5" s="1"/>
  <c r="T1642" i="5"/>
  <c r="V2015" i="5"/>
  <c r="E2015" i="5" s="1"/>
  <c r="X2015" i="5" s="1"/>
  <c r="J2015" i="5"/>
  <c r="V1387" i="5"/>
  <c r="E1387" i="5" s="1"/>
  <c r="X1387" i="5" s="1"/>
  <c r="V1419" i="5"/>
  <c r="E1419" i="5" s="1"/>
  <c r="X1419" i="5" s="1"/>
  <c r="F1419" i="5"/>
  <c r="T1626" i="5"/>
  <c r="AB1767" i="5"/>
  <c r="AB1783" i="5"/>
  <c r="T1831" i="5"/>
  <c r="AB1831" i="5"/>
  <c r="S1831" i="5"/>
  <c r="V1423" i="5"/>
  <c r="E1423" i="5" s="1"/>
  <c r="X1423" i="5" s="1"/>
  <c r="R1423" i="5"/>
  <c r="V1459" i="5"/>
  <c r="E1459" i="5" s="1"/>
  <c r="X1459" i="5" s="1"/>
  <c r="G1459" i="5"/>
  <c r="V1711" i="5"/>
  <c r="E1711" i="5" s="1"/>
  <c r="X1711" i="5" s="1"/>
  <c r="V1431" i="5"/>
  <c r="E1431" i="5" s="1"/>
  <c r="X1431" i="5" s="1"/>
  <c r="V1439" i="5"/>
  <c r="E1439" i="5" s="1"/>
  <c r="X1439" i="5" s="1"/>
  <c r="V1467" i="5"/>
  <c r="E1467" i="5" s="1"/>
  <c r="X1467" i="5" s="1"/>
  <c r="J1467" i="5"/>
  <c r="V1475" i="5"/>
  <c r="E1475" i="5" s="1"/>
  <c r="X1475" i="5" s="1"/>
  <c r="V1507" i="5"/>
  <c r="E1507" i="5" s="1"/>
  <c r="X1507" i="5" s="1"/>
  <c r="V1515" i="5"/>
  <c r="E1515" i="5" s="1"/>
  <c r="X1515" i="5" s="1"/>
  <c r="V1839" i="5"/>
  <c r="E1839" i="5" s="1"/>
  <c r="X1839" i="5" s="1"/>
  <c r="G1839" i="5"/>
  <c r="V1855" i="5"/>
  <c r="E1855" i="5" s="1"/>
  <c r="X1855" i="5" s="1"/>
  <c r="V1871" i="5"/>
  <c r="E1871" i="5" s="1"/>
  <c r="X1871" i="5" s="1"/>
  <c r="R1871" i="5"/>
  <c r="V1887" i="5"/>
  <c r="E1887" i="5" s="1"/>
  <c r="X1887" i="5" s="1"/>
  <c r="G2016" i="5"/>
  <c r="V2071" i="5"/>
  <c r="E2071" i="5" s="1"/>
  <c r="X2071" i="5" s="1"/>
  <c r="V2221" i="5"/>
  <c r="E2221" i="5" s="1"/>
  <c r="X2221" i="5" s="1"/>
  <c r="R2221" i="5"/>
  <c r="V1443" i="5"/>
  <c r="E1443" i="5" s="1"/>
  <c r="X1443" i="5" s="1"/>
  <c r="V1463" i="5"/>
  <c r="E1463" i="5" s="1"/>
  <c r="X1463" i="5" s="1"/>
  <c r="J1463" i="5"/>
  <c r="V1471" i="5"/>
  <c r="E1471" i="5" s="1"/>
  <c r="X1471" i="5" s="1"/>
  <c r="V1479" i="5"/>
  <c r="E1479" i="5" s="1"/>
  <c r="X1479" i="5" s="1"/>
  <c r="V1487" i="5"/>
  <c r="E1487" i="5" s="1"/>
  <c r="X1487" i="5" s="1"/>
  <c r="V1495" i="5"/>
  <c r="E1495" i="5" s="1"/>
  <c r="X1495" i="5" s="1"/>
  <c r="H1495" i="5"/>
  <c r="V1503" i="5"/>
  <c r="E1503" i="5" s="1"/>
  <c r="X1503" i="5" s="1"/>
  <c r="F1503" i="5"/>
  <c r="V1511" i="5"/>
  <c r="E1511" i="5" s="1"/>
  <c r="X1511" i="5" s="1"/>
  <c r="J1511" i="5"/>
  <c r="AB1711" i="5"/>
  <c r="V1847" i="5"/>
  <c r="E1847" i="5" s="1"/>
  <c r="X1847" i="5" s="1"/>
  <c r="V1863" i="5"/>
  <c r="E1863" i="5" s="1"/>
  <c r="X1863" i="5" s="1"/>
  <c r="I1863" i="5"/>
  <c r="V1879" i="5"/>
  <c r="E1879" i="5" s="1"/>
  <c r="X1879" i="5" s="1"/>
  <c r="G1879" i="5"/>
  <c r="V1903" i="5"/>
  <c r="E1903" i="5" s="1"/>
  <c r="X1903" i="5" s="1"/>
  <c r="V1967" i="5"/>
  <c r="E1967" i="5" s="1"/>
  <c r="X1967" i="5" s="1"/>
  <c r="I1967" i="5"/>
  <c r="V2047" i="5"/>
  <c r="E2047" i="5" s="1"/>
  <c r="X2047" i="5" s="1"/>
  <c r="F2047" i="5"/>
  <c r="V2136" i="5"/>
  <c r="E2136" i="5" s="1"/>
  <c r="X2136" i="5" s="1"/>
  <c r="F1888" i="5"/>
  <c r="V1999" i="5"/>
  <c r="E1999" i="5" s="1"/>
  <c r="X1999" i="5" s="1"/>
  <c r="V2031" i="5"/>
  <c r="E2031" i="5" s="1"/>
  <c r="X2031" i="5" s="1"/>
  <c r="R2031" i="5"/>
  <c r="V1935" i="5"/>
  <c r="E1935" i="5" s="1"/>
  <c r="X1935" i="5" s="1"/>
  <c r="H1935" i="5"/>
  <c r="V1968" i="5"/>
  <c r="E1968" i="5" s="1"/>
  <c r="X1968" i="5" s="1"/>
  <c r="V1991" i="5"/>
  <c r="E1991" i="5" s="1"/>
  <c r="X1991" i="5" s="1"/>
  <c r="J1991" i="5"/>
  <c r="V2023" i="5"/>
  <c r="E2023" i="5" s="1"/>
  <c r="X2023" i="5" s="1"/>
  <c r="I2023" i="5"/>
  <c r="R1888" i="5"/>
  <c r="V1959" i="5"/>
  <c r="E1959" i="5" s="1"/>
  <c r="X1959" i="5" s="1"/>
  <c r="V2007" i="5"/>
  <c r="E2007" i="5" s="1"/>
  <c r="X2007" i="5" s="1"/>
  <c r="V2039" i="5"/>
  <c r="E2039" i="5" s="1"/>
  <c r="X2039" i="5" s="1"/>
  <c r="V2107" i="5"/>
  <c r="E2107" i="5" s="1"/>
  <c r="X2107" i="5" s="1"/>
  <c r="R2107" i="5"/>
  <c r="V2115" i="5"/>
  <c r="E2115" i="5" s="1"/>
  <c r="X2115" i="5" s="1"/>
  <c r="F2115" i="5"/>
  <c r="V2175" i="5"/>
  <c r="E2175" i="5" s="1"/>
  <c r="X2175" i="5" s="1"/>
  <c r="F2175" i="5"/>
  <c r="T2086" i="5"/>
  <c r="S2086" i="5"/>
  <c r="V2139" i="5"/>
  <c r="E2139" i="5" s="1"/>
  <c r="X2139" i="5" s="1"/>
  <c r="V2215" i="5"/>
  <c r="E2215" i="5" s="1"/>
  <c r="X2215" i="5" s="1"/>
  <c r="G2215" i="5"/>
  <c r="V2287" i="5"/>
  <c r="E2287" i="5" s="1"/>
  <c r="X2287" i="5" s="1"/>
  <c r="G2287" i="5"/>
  <c r="S2150" i="5"/>
  <c r="V2183" i="5"/>
  <c r="E2183" i="5" s="1"/>
  <c r="X2183" i="5" s="1"/>
  <c r="V2191" i="5"/>
  <c r="E2191" i="5" s="1"/>
  <c r="X2191" i="5" s="1"/>
  <c r="R2191" i="5"/>
  <c r="V2310" i="5"/>
  <c r="E2310" i="5" s="1"/>
  <c r="X2310" i="5" s="1"/>
  <c r="F2310" i="5"/>
  <c r="V2199" i="5"/>
  <c r="E2199" i="5" s="1"/>
  <c r="X2199" i="5" s="1"/>
  <c r="V2247" i="5"/>
  <c r="E2247" i="5" s="1"/>
  <c r="X2247" i="5" s="1"/>
  <c r="T2346" i="5"/>
  <c r="S2346" i="5"/>
  <c r="V2279" i="5"/>
  <c r="E2279" i="5" s="1"/>
  <c r="X2279" i="5" s="1"/>
  <c r="I2279" i="5"/>
  <c r="V2295" i="5"/>
  <c r="E2295" i="5" s="1"/>
  <c r="X2295" i="5" s="1"/>
  <c r="T2308" i="5"/>
  <c r="S2308" i="5"/>
  <c r="T2362" i="5"/>
  <c r="V2374" i="5"/>
  <c r="E2374" i="5" s="1"/>
  <c r="X2374" i="5" s="1"/>
  <c r="R2374" i="5"/>
  <c r="T2314" i="5"/>
  <c r="S2314" i="5"/>
  <c r="V2315" i="5"/>
  <c r="E2315" i="5" s="1"/>
  <c r="X2315" i="5" s="1"/>
  <c r="F2315" i="5"/>
  <c r="T2330" i="5"/>
  <c r="S2330" i="5"/>
  <c r="V2351" i="5"/>
  <c r="E2351" i="5" s="1"/>
  <c r="X2351" i="5" s="1"/>
  <c r="I2351" i="5"/>
  <c r="V2375" i="5"/>
  <c r="E2375" i="5" s="1"/>
  <c r="X2375" i="5" s="1"/>
  <c r="T2409" i="5"/>
  <c r="V2459" i="5"/>
  <c r="E2459" i="5" s="1"/>
  <c r="X2459" i="5" s="1"/>
  <c r="F2459" i="5"/>
  <c r="V2471" i="5"/>
  <c r="E2471" i="5" s="1"/>
  <c r="X2471" i="5" s="1"/>
  <c r="H2471" i="5"/>
  <c r="T2393" i="5"/>
  <c r="S2338" i="5"/>
  <c r="S2354" i="5"/>
  <c r="S2386" i="5"/>
  <c r="V2491" i="5"/>
  <c r="E2491" i="5" s="1"/>
  <c r="X2491" i="5" s="1"/>
  <c r="G2491" i="5"/>
  <c r="V20" i="5"/>
  <c r="E20" i="5" s="1"/>
  <c r="X20" i="5" s="1"/>
  <c r="R20" i="5"/>
  <c r="V22" i="5"/>
  <c r="E22" i="5" s="1"/>
  <c r="X22" i="5" s="1"/>
  <c r="G22" i="5"/>
  <c r="V24" i="5"/>
  <c r="E24" i="5" s="1"/>
  <c r="X24" i="5" s="1"/>
  <c r="V28" i="5"/>
  <c r="E28" i="5" s="1"/>
  <c r="X28" i="5" s="1"/>
  <c r="V30" i="5"/>
  <c r="E30" i="5" s="1"/>
  <c r="X30" i="5" s="1"/>
  <c r="V32" i="5"/>
  <c r="E32" i="5" s="1"/>
  <c r="X32" i="5" s="1"/>
  <c r="V36" i="5"/>
  <c r="E36" i="5" s="1"/>
  <c r="X36" i="5" s="1"/>
  <c r="J36" i="5"/>
  <c r="V38" i="5"/>
  <c r="E38" i="5" s="1"/>
  <c r="X38" i="5" s="1"/>
  <c r="V40" i="5"/>
  <c r="E40" i="5" s="1"/>
  <c r="X40" i="5" s="1"/>
  <c r="V44" i="5"/>
  <c r="E44" i="5" s="1"/>
  <c r="X44" i="5" s="1"/>
  <c r="R44" i="5"/>
  <c r="V46" i="5"/>
  <c r="E46" i="5" s="1"/>
  <c r="X46" i="5" s="1"/>
  <c r="V48" i="5"/>
  <c r="E48" i="5" s="1"/>
  <c r="X48" i="5" s="1"/>
  <c r="V54" i="5"/>
  <c r="E54" i="5" s="1"/>
  <c r="X54" i="5" s="1"/>
  <c r="G54" i="5"/>
  <c r="V56" i="5"/>
  <c r="E56" i="5" s="1"/>
  <c r="X56" i="5" s="1"/>
  <c r="G56" i="5"/>
  <c r="V62" i="5"/>
  <c r="E62" i="5" s="1"/>
  <c r="X62" i="5" s="1"/>
  <c r="G62" i="5"/>
  <c r="V64" i="5"/>
  <c r="E64" i="5" s="1"/>
  <c r="X64" i="5" s="1"/>
  <c r="J64" i="5"/>
  <c r="V70" i="5"/>
  <c r="E70" i="5" s="1"/>
  <c r="X70" i="5" s="1"/>
  <c r="F70" i="5"/>
  <c r="V72" i="5"/>
  <c r="E72" i="5" s="1"/>
  <c r="X72" i="5" s="1"/>
  <c r="V78" i="5"/>
  <c r="E78" i="5" s="1"/>
  <c r="X78" i="5" s="1"/>
  <c r="V80" i="5"/>
  <c r="E80" i="5" s="1"/>
  <c r="X80" i="5" s="1"/>
  <c r="V86" i="5"/>
  <c r="E86" i="5" s="1"/>
  <c r="X86" i="5" s="1"/>
  <c r="V88" i="5"/>
  <c r="E88" i="5" s="1"/>
  <c r="X88" i="5" s="1"/>
  <c r="I88" i="5"/>
  <c r="V96" i="5"/>
  <c r="E96" i="5" s="1"/>
  <c r="X96" i="5" s="1"/>
  <c r="G96" i="5"/>
  <c r="V104" i="5"/>
  <c r="E104" i="5" s="1"/>
  <c r="X104" i="5" s="1"/>
  <c r="V110" i="5"/>
  <c r="E110" i="5" s="1"/>
  <c r="X110" i="5" s="1"/>
  <c r="R110" i="5"/>
  <c r="V112" i="5"/>
  <c r="E112" i="5" s="1"/>
  <c r="X112" i="5" s="1"/>
  <c r="V120" i="5"/>
  <c r="E120" i="5" s="1"/>
  <c r="X120" i="5" s="1"/>
  <c r="G120" i="5"/>
  <c r="V126" i="5"/>
  <c r="E126" i="5" s="1"/>
  <c r="X126" i="5" s="1"/>
  <c r="G126" i="5"/>
  <c r="V128" i="5"/>
  <c r="E128" i="5" s="1"/>
  <c r="X128" i="5" s="1"/>
  <c r="G128" i="5"/>
  <c r="V136" i="5"/>
  <c r="E136" i="5" s="1"/>
  <c r="X136" i="5" s="1"/>
  <c r="F136" i="5"/>
  <c r="V142" i="5"/>
  <c r="E142" i="5" s="1"/>
  <c r="X142" i="5" s="1"/>
  <c r="G142" i="5"/>
  <c r="V144" i="5"/>
  <c r="E144" i="5" s="1"/>
  <c r="X144" i="5" s="1"/>
  <c r="R144" i="5"/>
  <c r="V152" i="5"/>
  <c r="E152" i="5" s="1"/>
  <c r="X152" i="5" s="1"/>
  <c r="V158" i="5"/>
  <c r="E158" i="5" s="1"/>
  <c r="X158" i="5" s="1"/>
  <c r="V160" i="5"/>
  <c r="E160" i="5" s="1"/>
  <c r="X160" i="5" s="1"/>
  <c r="G160" i="5"/>
  <c r="V168" i="5"/>
  <c r="E168" i="5" s="1"/>
  <c r="X168" i="5" s="1"/>
  <c r="R168" i="5"/>
  <c r="V174" i="5"/>
  <c r="E174" i="5" s="1"/>
  <c r="X174" i="5" s="1"/>
  <c r="J174" i="5"/>
  <c r="V176" i="5"/>
  <c r="E176" i="5" s="1"/>
  <c r="X176" i="5" s="1"/>
  <c r="V184" i="5"/>
  <c r="E184" i="5" s="1"/>
  <c r="X184" i="5" s="1"/>
  <c r="G184" i="5"/>
  <c r="V190" i="5"/>
  <c r="E190" i="5" s="1"/>
  <c r="X190" i="5" s="1"/>
  <c r="G190" i="5"/>
  <c r="V192" i="5"/>
  <c r="E192" i="5" s="1"/>
  <c r="X192" i="5" s="1"/>
  <c r="V200" i="5"/>
  <c r="E200" i="5" s="1"/>
  <c r="X200" i="5" s="1"/>
  <c r="V208" i="5"/>
  <c r="E208" i="5" s="1"/>
  <c r="X208" i="5" s="1"/>
  <c r="V1454" i="5"/>
  <c r="E1454" i="5" s="1"/>
  <c r="X1454" i="5" s="1"/>
  <c r="G1454" i="5"/>
  <c r="V238" i="5"/>
  <c r="E238" i="5" s="1"/>
  <c r="X238" i="5" s="1"/>
  <c r="V430" i="5"/>
  <c r="E430" i="5" s="1"/>
  <c r="X430" i="5" s="1"/>
  <c r="R430" i="5"/>
  <c r="V667" i="5"/>
  <c r="E667" i="5" s="1"/>
  <c r="X667" i="5" s="1"/>
  <c r="R667" i="5"/>
  <c r="V671" i="5"/>
  <c r="E671" i="5" s="1"/>
  <c r="X671" i="5" s="1"/>
  <c r="V675" i="5"/>
  <c r="E675" i="5" s="1"/>
  <c r="X675" i="5" s="1"/>
  <c r="V679" i="5"/>
  <c r="E679" i="5" s="1"/>
  <c r="X679" i="5" s="1"/>
  <c r="R679" i="5"/>
  <c r="V683" i="5"/>
  <c r="E683" i="5" s="1"/>
  <c r="X683" i="5" s="1"/>
  <c r="H683" i="5"/>
  <c r="V687" i="5"/>
  <c r="E687" i="5" s="1"/>
  <c r="X687" i="5" s="1"/>
  <c r="I687" i="5"/>
  <c r="V691" i="5"/>
  <c r="E691" i="5" s="1"/>
  <c r="X691" i="5" s="1"/>
  <c r="F691" i="5"/>
  <c r="V695" i="5"/>
  <c r="E695" i="5" s="1"/>
  <c r="X695" i="5" s="1"/>
  <c r="H695" i="5"/>
  <c r="V699" i="5"/>
  <c r="E699" i="5" s="1"/>
  <c r="X699" i="5" s="1"/>
  <c r="J699" i="5"/>
  <c r="V703" i="5"/>
  <c r="E703" i="5" s="1"/>
  <c r="X703" i="5" s="1"/>
  <c r="V707" i="5"/>
  <c r="E707" i="5" s="1"/>
  <c r="X707" i="5" s="1"/>
  <c r="I707" i="5"/>
  <c r="V711" i="5"/>
  <c r="E711" i="5" s="1"/>
  <c r="X711" i="5" s="1"/>
  <c r="J711" i="5"/>
  <c r="V715" i="5"/>
  <c r="E715" i="5" s="1"/>
  <c r="X715" i="5" s="1"/>
  <c r="J715" i="5"/>
  <c r="V719" i="5"/>
  <c r="E719" i="5" s="1"/>
  <c r="X719" i="5" s="1"/>
  <c r="J719" i="5"/>
  <c r="V723" i="5"/>
  <c r="E723" i="5" s="1"/>
  <c r="X723" i="5" s="1"/>
  <c r="I723" i="5"/>
  <c r="V727" i="5"/>
  <c r="E727" i="5" s="1"/>
  <c r="X727" i="5" s="1"/>
  <c r="J727" i="5"/>
  <c r="V731" i="5"/>
  <c r="E731" i="5" s="1"/>
  <c r="X731" i="5" s="1"/>
  <c r="G731" i="5"/>
  <c r="V735" i="5"/>
  <c r="E735" i="5" s="1"/>
  <c r="X735" i="5" s="1"/>
  <c r="V739" i="5"/>
  <c r="E739" i="5" s="1"/>
  <c r="X739" i="5" s="1"/>
  <c r="F739" i="5"/>
  <c r="V743" i="5"/>
  <c r="E743" i="5" s="1"/>
  <c r="X743" i="5" s="1"/>
  <c r="I743" i="5"/>
  <c r="V747" i="5"/>
  <c r="E747" i="5" s="1"/>
  <c r="X747" i="5" s="1"/>
  <c r="R747" i="5"/>
  <c r="V751" i="5"/>
  <c r="E751" i="5" s="1"/>
  <c r="X751" i="5" s="1"/>
  <c r="J751" i="5"/>
  <c r="V755" i="5"/>
  <c r="E755" i="5" s="1"/>
  <c r="X755" i="5" s="1"/>
  <c r="G755" i="5"/>
  <c r="V759" i="5"/>
  <c r="E759" i="5" s="1"/>
  <c r="X759" i="5" s="1"/>
  <c r="V763" i="5"/>
  <c r="E763" i="5" s="1"/>
  <c r="X763" i="5" s="1"/>
  <c r="F763" i="5"/>
  <c r="V776" i="5"/>
  <c r="E776" i="5" s="1"/>
  <c r="X776" i="5" s="1"/>
  <c r="V792" i="5"/>
  <c r="E792" i="5" s="1"/>
  <c r="X792" i="5" s="1"/>
  <c r="F792" i="5"/>
  <c r="V808" i="5"/>
  <c r="E808" i="5" s="1"/>
  <c r="X808" i="5" s="1"/>
  <c r="F808" i="5"/>
  <c r="V824" i="5"/>
  <c r="E824" i="5" s="1"/>
  <c r="X824" i="5" s="1"/>
  <c r="H824" i="5"/>
  <c r="V840" i="5"/>
  <c r="E840" i="5" s="1"/>
  <c r="X840" i="5" s="1"/>
  <c r="V856" i="5"/>
  <c r="E856" i="5" s="1"/>
  <c r="X856" i="5" s="1"/>
  <c r="G856" i="5"/>
  <c r="V872" i="5"/>
  <c r="E872" i="5" s="1"/>
  <c r="X872" i="5" s="1"/>
  <c r="H872" i="5"/>
  <c r="V888" i="5"/>
  <c r="E888" i="5" s="1"/>
  <c r="X888" i="5" s="1"/>
  <c r="J888" i="5"/>
  <c r="V904" i="5"/>
  <c r="E904" i="5" s="1"/>
  <c r="X904" i="5" s="1"/>
  <c r="I904" i="5"/>
  <c r="V920" i="5"/>
  <c r="E920" i="5" s="1"/>
  <c r="X920" i="5" s="1"/>
  <c r="V936" i="5"/>
  <c r="E936" i="5" s="1"/>
  <c r="X936" i="5" s="1"/>
  <c r="F936" i="5"/>
  <c r="V952" i="5"/>
  <c r="E952" i="5" s="1"/>
  <c r="X952" i="5" s="1"/>
  <c r="R952" i="5"/>
  <c r="V294" i="5"/>
  <c r="E294" i="5" s="1"/>
  <c r="X294" i="5" s="1"/>
  <c r="V302" i="5"/>
  <c r="E302" i="5" s="1"/>
  <c r="X302" i="5" s="1"/>
  <c r="R302" i="5"/>
  <c r="V350" i="5"/>
  <c r="E350" i="5" s="1"/>
  <c r="X350" i="5" s="1"/>
  <c r="H350" i="5"/>
  <c r="V406" i="5"/>
  <c r="E406" i="5" s="1"/>
  <c r="X406" i="5" s="1"/>
  <c r="V550" i="5"/>
  <c r="E550" i="5" s="1"/>
  <c r="X550" i="5" s="1"/>
  <c r="S421" i="5"/>
  <c r="S831" i="5"/>
  <c r="AB1037" i="5"/>
  <c r="T1159" i="5"/>
  <c r="V224" i="5"/>
  <c r="E224" i="5" s="1"/>
  <c r="X224" i="5" s="1"/>
  <c r="G224" i="5"/>
  <c r="V230" i="5"/>
  <c r="E230" i="5" s="1"/>
  <c r="X230" i="5" s="1"/>
  <c r="V232" i="5"/>
  <c r="E232" i="5" s="1"/>
  <c r="X232" i="5" s="1"/>
  <c r="G232" i="5"/>
  <c r="V240" i="5"/>
  <c r="E240" i="5" s="1"/>
  <c r="X240" i="5" s="1"/>
  <c r="V248" i="5"/>
  <c r="E248" i="5" s="1"/>
  <c r="X248" i="5" s="1"/>
  <c r="R248" i="5"/>
  <c r="V256" i="5"/>
  <c r="E256" i="5" s="1"/>
  <c r="X256" i="5" s="1"/>
  <c r="H256" i="5"/>
  <c r="V264" i="5"/>
  <c r="E264" i="5" s="1"/>
  <c r="X264" i="5" s="1"/>
  <c r="I264" i="5"/>
  <c r="V272" i="5"/>
  <c r="E272" i="5" s="1"/>
  <c r="X272" i="5" s="1"/>
  <c r="I272" i="5"/>
  <c r="V280" i="5"/>
  <c r="E280" i="5" s="1"/>
  <c r="X280" i="5" s="1"/>
  <c r="V288" i="5"/>
  <c r="E288" i="5" s="1"/>
  <c r="X288" i="5" s="1"/>
  <c r="V296" i="5"/>
  <c r="E296" i="5" s="1"/>
  <c r="X296" i="5" s="1"/>
  <c r="V304" i="5"/>
  <c r="E304" i="5" s="1"/>
  <c r="X304" i="5" s="1"/>
  <c r="V312" i="5"/>
  <c r="E312" i="5" s="1"/>
  <c r="X312" i="5" s="1"/>
  <c r="H312" i="5"/>
  <c r="V320" i="5"/>
  <c r="E320" i="5" s="1"/>
  <c r="X320" i="5" s="1"/>
  <c r="R320" i="5"/>
  <c r="V328" i="5"/>
  <c r="E328" i="5" s="1"/>
  <c r="X328" i="5" s="1"/>
  <c r="V336" i="5"/>
  <c r="E336" i="5" s="1"/>
  <c r="X336" i="5" s="1"/>
  <c r="V344" i="5"/>
  <c r="E344" i="5" s="1"/>
  <c r="X344" i="5" s="1"/>
  <c r="I344" i="5"/>
  <c r="V352" i="5"/>
  <c r="E352" i="5" s="1"/>
  <c r="X352" i="5" s="1"/>
  <c r="V360" i="5"/>
  <c r="E360" i="5" s="1"/>
  <c r="X360" i="5" s="1"/>
  <c r="V368" i="5"/>
  <c r="E368" i="5" s="1"/>
  <c r="X368" i="5" s="1"/>
  <c r="V376" i="5"/>
  <c r="E376" i="5" s="1"/>
  <c r="X376" i="5" s="1"/>
  <c r="G376" i="5"/>
  <c r="V384" i="5"/>
  <c r="E384" i="5" s="1"/>
  <c r="X384" i="5" s="1"/>
  <c r="I384" i="5"/>
  <c r="V392" i="5"/>
  <c r="E392" i="5" s="1"/>
  <c r="X392" i="5" s="1"/>
  <c r="F392" i="5"/>
  <c r="V400" i="5"/>
  <c r="E400" i="5" s="1"/>
  <c r="X400" i="5" s="1"/>
  <c r="V408" i="5"/>
  <c r="E408" i="5" s="1"/>
  <c r="X408" i="5" s="1"/>
  <c r="R408" i="5"/>
  <c r="V416" i="5"/>
  <c r="E416" i="5" s="1"/>
  <c r="X416" i="5" s="1"/>
  <c r="F416" i="5"/>
  <c r="V424" i="5"/>
  <c r="E424" i="5" s="1"/>
  <c r="X424" i="5" s="1"/>
  <c r="V432" i="5"/>
  <c r="E432" i="5" s="1"/>
  <c r="X432" i="5" s="1"/>
  <c r="V440" i="5"/>
  <c r="E440" i="5" s="1"/>
  <c r="X440" i="5" s="1"/>
  <c r="V448" i="5"/>
  <c r="E448" i="5" s="1"/>
  <c r="X448" i="5" s="1"/>
  <c r="J448" i="5"/>
  <c r="V456" i="5"/>
  <c r="E456" i="5" s="1"/>
  <c r="X456" i="5" s="1"/>
  <c r="J456" i="5"/>
  <c r="V464" i="5"/>
  <c r="E464" i="5" s="1"/>
  <c r="X464" i="5" s="1"/>
  <c r="V472" i="5"/>
  <c r="E472" i="5" s="1"/>
  <c r="X472" i="5" s="1"/>
  <c r="R472" i="5"/>
  <c r="V480" i="5"/>
  <c r="E480" i="5" s="1"/>
  <c r="X480" i="5" s="1"/>
  <c r="V488" i="5"/>
  <c r="E488" i="5" s="1"/>
  <c r="X488" i="5" s="1"/>
  <c r="V496" i="5"/>
  <c r="E496" i="5" s="1"/>
  <c r="X496" i="5" s="1"/>
  <c r="F496" i="5"/>
  <c r="V504" i="5"/>
  <c r="E504" i="5" s="1"/>
  <c r="X504" i="5" s="1"/>
  <c r="R504" i="5"/>
  <c r="V512" i="5"/>
  <c r="E512" i="5" s="1"/>
  <c r="X512" i="5" s="1"/>
  <c r="I512" i="5"/>
  <c r="V520" i="5"/>
  <c r="E520" i="5" s="1"/>
  <c r="X520" i="5" s="1"/>
  <c r="I520" i="5"/>
  <c r="V528" i="5"/>
  <c r="E528" i="5" s="1"/>
  <c r="X528" i="5" s="1"/>
  <c r="V536" i="5"/>
  <c r="E536" i="5" s="1"/>
  <c r="X536" i="5" s="1"/>
  <c r="R536" i="5"/>
  <c r="V544" i="5"/>
  <c r="E544" i="5" s="1"/>
  <c r="X544" i="5" s="1"/>
  <c r="J544" i="5"/>
  <c r="V552" i="5"/>
  <c r="E552" i="5" s="1"/>
  <c r="X552" i="5" s="1"/>
  <c r="R744" i="5"/>
  <c r="V768" i="5"/>
  <c r="E768" i="5" s="1"/>
  <c r="X768" i="5" s="1"/>
  <c r="R768" i="5"/>
  <c r="V784" i="5"/>
  <c r="E784" i="5" s="1"/>
  <c r="X784" i="5" s="1"/>
  <c r="G784" i="5"/>
  <c r="V800" i="5"/>
  <c r="E800" i="5" s="1"/>
  <c r="X800" i="5" s="1"/>
  <c r="G800" i="5"/>
  <c r="V816" i="5"/>
  <c r="E816" i="5" s="1"/>
  <c r="X816" i="5" s="1"/>
  <c r="V832" i="5"/>
  <c r="E832" i="5" s="1"/>
  <c r="X832" i="5" s="1"/>
  <c r="G832" i="5"/>
  <c r="V848" i="5"/>
  <c r="E848" i="5" s="1"/>
  <c r="X848" i="5" s="1"/>
  <c r="V864" i="5"/>
  <c r="E864" i="5" s="1"/>
  <c r="X864" i="5" s="1"/>
  <c r="I864" i="5"/>
  <c r="V880" i="5"/>
  <c r="E880" i="5" s="1"/>
  <c r="X880" i="5" s="1"/>
  <c r="V896" i="5"/>
  <c r="E896" i="5" s="1"/>
  <c r="X896" i="5" s="1"/>
  <c r="F896" i="5"/>
  <c r="V912" i="5"/>
  <c r="E912" i="5" s="1"/>
  <c r="X912" i="5" s="1"/>
  <c r="V928" i="5"/>
  <c r="E928" i="5" s="1"/>
  <c r="X928" i="5" s="1"/>
  <c r="I928" i="5"/>
  <c r="V944" i="5"/>
  <c r="E944" i="5" s="1"/>
  <c r="X944" i="5" s="1"/>
  <c r="F944" i="5"/>
  <c r="V960" i="5"/>
  <c r="E960" i="5" s="1"/>
  <c r="X960" i="5" s="1"/>
  <c r="F960" i="5"/>
  <c r="T999" i="5"/>
  <c r="S1031" i="5"/>
  <c r="V270" i="5"/>
  <c r="E270" i="5" s="1"/>
  <c r="X270" i="5" s="1"/>
  <c r="H270" i="5"/>
  <c r="V334" i="5"/>
  <c r="E334" i="5" s="1"/>
  <c r="X334" i="5" s="1"/>
  <c r="V382" i="5"/>
  <c r="E382" i="5" s="1"/>
  <c r="X382" i="5" s="1"/>
  <c r="G382" i="5"/>
  <c r="J526" i="5"/>
  <c r="V560" i="5"/>
  <c r="E560" i="5" s="1"/>
  <c r="X560" i="5" s="1"/>
  <c r="V568" i="5"/>
  <c r="E568" i="5" s="1"/>
  <c r="X568" i="5" s="1"/>
  <c r="F568" i="5"/>
  <c r="V576" i="5"/>
  <c r="E576" i="5" s="1"/>
  <c r="X576" i="5" s="1"/>
  <c r="G576" i="5"/>
  <c r="V584" i="5"/>
  <c r="E584" i="5" s="1"/>
  <c r="X584" i="5" s="1"/>
  <c r="V592" i="5"/>
  <c r="E592" i="5" s="1"/>
  <c r="X592" i="5" s="1"/>
  <c r="J592" i="5"/>
  <c r="V600" i="5"/>
  <c r="E600" i="5" s="1"/>
  <c r="X600" i="5" s="1"/>
  <c r="G600" i="5"/>
  <c r="V608" i="5"/>
  <c r="E608" i="5" s="1"/>
  <c r="X608" i="5" s="1"/>
  <c r="G608" i="5"/>
  <c r="V616" i="5"/>
  <c r="E616" i="5" s="1"/>
  <c r="X616" i="5" s="1"/>
  <c r="V624" i="5"/>
  <c r="E624" i="5" s="1"/>
  <c r="X624" i="5" s="1"/>
  <c r="V632" i="5"/>
  <c r="E632" i="5" s="1"/>
  <c r="X632" i="5" s="1"/>
  <c r="R632" i="5"/>
  <c r="V640" i="5"/>
  <c r="E640" i="5" s="1"/>
  <c r="X640" i="5" s="1"/>
  <c r="J640" i="5"/>
  <c r="V648" i="5"/>
  <c r="E648" i="5" s="1"/>
  <c r="X648" i="5" s="1"/>
  <c r="T1709" i="5"/>
  <c r="S1773" i="5"/>
  <c r="T1773" i="5"/>
  <c r="S1869" i="5"/>
  <c r="T1869" i="5"/>
  <c r="S865" i="5"/>
  <c r="T1093" i="5"/>
  <c r="T1141" i="5"/>
  <c r="S1242" i="5"/>
  <c r="S1294" i="5"/>
  <c r="AB1430" i="5"/>
  <c r="AB744" i="5"/>
  <c r="T837" i="5"/>
  <c r="T845" i="5"/>
  <c r="I870" i="5"/>
  <c r="T877" i="5"/>
  <c r="T1242" i="5"/>
  <c r="T1270" i="5"/>
  <c r="T1346" i="5"/>
  <c r="V968" i="5"/>
  <c r="E968" i="5" s="1"/>
  <c r="X968" i="5" s="1"/>
  <c r="V974" i="5"/>
  <c r="E974" i="5" s="1"/>
  <c r="X974" i="5" s="1"/>
  <c r="V976" i="5"/>
  <c r="E976" i="5" s="1"/>
  <c r="X976" i="5" s="1"/>
  <c r="R976" i="5"/>
  <c r="V984" i="5"/>
  <c r="E984" i="5" s="1"/>
  <c r="X984" i="5" s="1"/>
  <c r="I984" i="5"/>
  <c r="V990" i="5"/>
  <c r="E990" i="5" s="1"/>
  <c r="X990" i="5" s="1"/>
  <c r="V992" i="5"/>
  <c r="E992" i="5" s="1"/>
  <c r="X992" i="5" s="1"/>
  <c r="V1000" i="5"/>
  <c r="E1000" i="5" s="1"/>
  <c r="X1000" i="5" s="1"/>
  <c r="R1000" i="5"/>
  <c r="V1008" i="5"/>
  <c r="E1008" i="5" s="1"/>
  <c r="X1008" i="5" s="1"/>
  <c r="V1014" i="5"/>
  <c r="E1014" i="5" s="1"/>
  <c r="X1014" i="5" s="1"/>
  <c r="H1014" i="5"/>
  <c r="V1016" i="5"/>
  <c r="E1016" i="5" s="1"/>
  <c r="X1016" i="5" s="1"/>
  <c r="V1024" i="5"/>
  <c r="E1024" i="5" s="1"/>
  <c r="X1024" i="5" s="1"/>
  <c r="F1024" i="5"/>
  <c r="V1032" i="5"/>
  <c r="E1032" i="5" s="1"/>
  <c r="X1032" i="5" s="1"/>
  <c r="V1040" i="5"/>
  <c r="E1040" i="5" s="1"/>
  <c r="X1040" i="5" s="1"/>
  <c r="V1048" i="5"/>
  <c r="E1048" i="5" s="1"/>
  <c r="X1048" i="5" s="1"/>
  <c r="J1048" i="5"/>
  <c r="V1056" i="5"/>
  <c r="E1056" i="5" s="1"/>
  <c r="X1056" i="5" s="1"/>
  <c r="V1064" i="5"/>
  <c r="E1064" i="5" s="1"/>
  <c r="X1064" i="5" s="1"/>
  <c r="J1064" i="5"/>
  <c r="V1072" i="5"/>
  <c r="E1072" i="5" s="1"/>
  <c r="X1072" i="5" s="1"/>
  <c r="V1080" i="5"/>
  <c r="E1080" i="5" s="1"/>
  <c r="X1080" i="5" s="1"/>
  <c r="H1080" i="5"/>
  <c r="F1144" i="5"/>
  <c r="V1171" i="5"/>
  <c r="E1171" i="5" s="1"/>
  <c r="X1171" i="5" s="1"/>
  <c r="V1175" i="5"/>
  <c r="E1175" i="5" s="1"/>
  <c r="X1175" i="5" s="1"/>
  <c r="V1179" i="5"/>
  <c r="E1179" i="5" s="1"/>
  <c r="X1179" i="5" s="1"/>
  <c r="G1179" i="5"/>
  <c r="V1183" i="5"/>
  <c r="E1183" i="5" s="1"/>
  <c r="X1183" i="5" s="1"/>
  <c r="I1183" i="5"/>
  <c r="V1187" i="5"/>
  <c r="E1187" i="5" s="1"/>
  <c r="X1187" i="5" s="1"/>
  <c r="V1191" i="5"/>
  <c r="E1191" i="5" s="1"/>
  <c r="X1191" i="5" s="1"/>
  <c r="G1191" i="5"/>
  <c r="V1195" i="5"/>
  <c r="E1195" i="5" s="1"/>
  <c r="X1195" i="5" s="1"/>
  <c r="H1195" i="5"/>
  <c r="V1199" i="5"/>
  <c r="E1199" i="5" s="1"/>
  <c r="X1199" i="5" s="1"/>
  <c r="I1199" i="5"/>
  <c r="V1203" i="5"/>
  <c r="E1203" i="5" s="1"/>
  <c r="X1203" i="5" s="1"/>
  <c r="F1203" i="5"/>
  <c r="V1207" i="5"/>
  <c r="E1207" i="5" s="1"/>
  <c r="X1207" i="5" s="1"/>
  <c r="V1211" i="5"/>
  <c r="E1211" i="5" s="1"/>
  <c r="X1211" i="5" s="1"/>
  <c r="V1215" i="5"/>
  <c r="E1215" i="5" s="1"/>
  <c r="X1215" i="5" s="1"/>
  <c r="V1219" i="5"/>
  <c r="E1219" i="5" s="1"/>
  <c r="X1219" i="5" s="1"/>
  <c r="G1219" i="5"/>
  <c r="V1223" i="5"/>
  <c r="E1223" i="5" s="1"/>
  <c r="X1223" i="5" s="1"/>
  <c r="G1223" i="5"/>
  <c r="V1227" i="5"/>
  <c r="E1227" i="5" s="1"/>
  <c r="X1227" i="5" s="1"/>
  <c r="H1227" i="5"/>
  <c r="V1231" i="5"/>
  <c r="E1231" i="5" s="1"/>
  <c r="X1231" i="5" s="1"/>
  <c r="I1231" i="5"/>
  <c r="V1235" i="5"/>
  <c r="E1235" i="5" s="1"/>
  <c r="X1235" i="5" s="1"/>
  <c r="I1235" i="5"/>
  <c r="V1239" i="5"/>
  <c r="E1239" i="5" s="1"/>
  <c r="X1239" i="5" s="1"/>
  <c r="V1243" i="5"/>
  <c r="E1243" i="5" s="1"/>
  <c r="X1243" i="5" s="1"/>
  <c r="V1247" i="5"/>
  <c r="E1247" i="5" s="1"/>
  <c r="X1247" i="5" s="1"/>
  <c r="R1247" i="5"/>
  <c r="V1251" i="5"/>
  <c r="E1251" i="5" s="1"/>
  <c r="X1251" i="5" s="1"/>
  <c r="I1251" i="5"/>
  <c r="V1255" i="5"/>
  <c r="E1255" i="5" s="1"/>
  <c r="X1255" i="5" s="1"/>
  <c r="G1255" i="5"/>
  <c r="V1259" i="5"/>
  <c r="E1259" i="5" s="1"/>
  <c r="X1259" i="5" s="1"/>
  <c r="V1263" i="5"/>
  <c r="E1263" i="5" s="1"/>
  <c r="X1263" i="5" s="1"/>
  <c r="I1263" i="5"/>
  <c r="V1267" i="5"/>
  <c r="E1267" i="5" s="1"/>
  <c r="X1267" i="5" s="1"/>
  <c r="V1271" i="5"/>
  <c r="E1271" i="5" s="1"/>
  <c r="X1271" i="5" s="1"/>
  <c r="R1271" i="5"/>
  <c r="V1275" i="5"/>
  <c r="E1275" i="5" s="1"/>
  <c r="X1275" i="5" s="1"/>
  <c r="V1279" i="5"/>
  <c r="E1279" i="5" s="1"/>
  <c r="X1279" i="5" s="1"/>
  <c r="V1283" i="5"/>
  <c r="E1283" i="5" s="1"/>
  <c r="X1283" i="5" s="1"/>
  <c r="J1283" i="5"/>
  <c r="V1287" i="5"/>
  <c r="E1287" i="5" s="1"/>
  <c r="X1287" i="5" s="1"/>
  <c r="G1287" i="5"/>
  <c r="V1291" i="5"/>
  <c r="E1291" i="5" s="1"/>
  <c r="X1291" i="5" s="1"/>
  <c r="F1291" i="5"/>
  <c r="V1295" i="5"/>
  <c r="E1295" i="5" s="1"/>
  <c r="X1295" i="5" s="1"/>
  <c r="G1295" i="5"/>
  <c r="V1299" i="5"/>
  <c r="E1299" i="5" s="1"/>
  <c r="X1299" i="5" s="1"/>
  <c r="V1303" i="5"/>
  <c r="E1303" i="5" s="1"/>
  <c r="X1303" i="5" s="1"/>
  <c r="V1307" i="5"/>
  <c r="E1307" i="5" s="1"/>
  <c r="X1307" i="5" s="1"/>
  <c r="V1311" i="5"/>
  <c r="E1311" i="5" s="1"/>
  <c r="X1311" i="5" s="1"/>
  <c r="V1315" i="5"/>
  <c r="E1315" i="5" s="1"/>
  <c r="X1315" i="5" s="1"/>
  <c r="V1319" i="5"/>
  <c r="E1319" i="5" s="1"/>
  <c r="X1319" i="5" s="1"/>
  <c r="G1319" i="5"/>
  <c r="V1323" i="5"/>
  <c r="E1323" i="5" s="1"/>
  <c r="X1323" i="5" s="1"/>
  <c r="H1323" i="5"/>
  <c r="V1327" i="5"/>
  <c r="E1327" i="5" s="1"/>
  <c r="X1327" i="5" s="1"/>
  <c r="V1331" i="5"/>
  <c r="E1331" i="5" s="1"/>
  <c r="X1331" i="5" s="1"/>
  <c r="V1335" i="5"/>
  <c r="E1335" i="5" s="1"/>
  <c r="X1335" i="5" s="1"/>
  <c r="I1335" i="5"/>
  <c r="V1339" i="5"/>
  <c r="E1339" i="5" s="1"/>
  <c r="X1339" i="5" s="1"/>
  <c r="V1343" i="5"/>
  <c r="E1343" i="5" s="1"/>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E1662" i="5" s="1"/>
  <c r="X1662" i="5" s="1"/>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E1656" i="5" s="1"/>
  <c r="X1656" i="5" s="1"/>
  <c r="V1664" i="5"/>
  <c r="E1664" i="5" s="1"/>
  <c r="X1664" i="5" s="1"/>
  <c r="G1664" i="5"/>
  <c r="V1672" i="5"/>
  <c r="E1672" i="5" s="1"/>
  <c r="X1672" i="5" s="1"/>
  <c r="G1683" i="5"/>
  <c r="V1688" i="5"/>
  <c r="E1688" i="5" s="1"/>
  <c r="X1688" i="5" s="1"/>
  <c r="R1688" i="5"/>
  <c r="V1696" i="5"/>
  <c r="E1696" i="5" s="1"/>
  <c r="X1696" i="5" s="1"/>
  <c r="J1696" i="5"/>
  <c r="V1704" i="5"/>
  <c r="E1704" i="5" s="1"/>
  <c r="X1704" i="5" s="1"/>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E2064" i="5" s="1"/>
  <c r="X2064" i="5" s="1"/>
  <c r="H2064" i="5"/>
  <c r="S2286" i="5"/>
  <c r="T2286" i="5"/>
  <c r="V1424" i="5"/>
  <c r="E1424" i="5" s="1"/>
  <c r="X1424" i="5" s="1"/>
  <c r="J1424" i="5"/>
  <c r="V1432" i="5"/>
  <c r="E1432" i="5" s="1"/>
  <c r="X1432" i="5" s="1"/>
  <c r="H1432" i="5"/>
  <c r="V1440" i="5"/>
  <c r="E1440" i="5" s="1"/>
  <c r="X1440" i="5" s="1"/>
  <c r="I1440" i="5"/>
  <c r="V1444" i="5"/>
  <c r="E1444" i="5" s="1"/>
  <c r="X1444" i="5" s="1"/>
  <c r="V1448" i="5"/>
  <c r="E1448" i="5" s="1"/>
  <c r="X1448" i="5" s="1"/>
  <c r="V1456" i="5"/>
  <c r="E1456" i="5" s="1"/>
  <c r="X1456" i="5" s="1"/>
  <c r="V1464" i="5"/>
  <c r="E1464" i="5" s="1"/>
  <c r="X1464" i="5" s="1"/>
  <c r="V1472" i="5"/>
  <c r="E1472" i="5" s="1"/>
  <c r="X1472" i="5" s="1"/>
  <c r="V1476" i="5"/>
  <c r="E1476" i="5" s="1"/>
  <c r="X1476" i="5" s="1"/>
  <c r="G1476" i="5"/>
  <c r="V1480" i="5"/>
  <c r="E1480" i="5" s="1"/>
  <c r="X1480" i="5" s="1"/>
  <c r="H1480" i="5"/>
  <c r="V1488" i="5"/>
  <c r="E1488" i="5" s="1"/>
  <c r="X1488" i="5" s="1"/>
  <c r="V1496" i="5"/>
  <c r="E1496" i="5" s="1"/>
  <c r="X1496" i="5" s="1"/>
  <c r="V1504" i="5"/>
  <c r="E1504" i="5" s="1"/>
  <c r="X1504" i="5" s="1"/>
  <c r="R1504" i="5"/>
  <c r="V1508" i="5"/>
  <c r="E1508" i="5" s="1"/>
  <c r="X1508" i="5" s="1"/>
  <c r="I1508" i="5"/>
  <c r="V1512" i="5"/>
  <c r="E1512" i="5" s="1"/>
  <c r="X1512" i="5" s="1"/>
  <c r="F1512" i="5"/>
  <c r="T1906" i="5"/>
  <c r="T1922" i="5"/>
  <c r="T1946" i="5"/>
  <c r="T1978" i="5"/>
  <c r="V1520" i="5"/>
  <c r="E1520" i="5" s="1"/>
  <c r="X1520" i="5" s="1"/>
  <c r="V1526" i="5"/>
  <c r="E1526" i="5" s="1"/>
  <c r="X1526" i="5" s="1"/>
  <c r="V1528" i="5"/>
  <c r="E1528" i="5" s="1"/>
  <c r="X1528" i="5" s="1"/>
  <c r="G1528" i="5"/>
  <c r="V1536" i="5"/>
  <c r="E1536" i="5" s="1"/>
  <c r="X1536" i="5" s="1"/>
  <c r="I1536" i="5"/>
  <c r="V1544" i="5"/>
  <c r="E1544" i="5" s="1"/>
  <c r="X1544" i="5" s="1"/>
  <c r="I1544" i="5"/>
  <c r="G1550" i="5"/>
  <c r="V1552" i="5"/>
  <c r="E1552" i="5" s="1"/>
  <c r="X1552" i="5" s="1"/>
  <c r="R1552" i="5"/>
  <c r="V1560" i="5"/>
  <c r="E1560" i="5" s="1"/>
  <c r="X1560" i="5" s="1"/>
  <c r="V1568" i="5"/>
  <c r="E1568" i="5" s="1"/>
  <c r="X1568" i="5" s="1"/>
  <c r="V1576" i="5"/>
  <c r="E1576" i="5" s="1"/>
  <c r="X1576" i="5" s="1"/>
  <c r="F1576" i="5"/>
  <c r="V1584" i="5"/>
  <c r="E1584" i="5" s="1"/>
  <c r="X1584" i="5" s="1"/>
  <c r="R1584" i="5"/>
  <c r="V1592" i="5"/>
  <c r="E1592" i="5" s="1"/>
  <c r="X1592" i="5" s="1"/>
  <c r="H1592" i="5"/>
  <c r="V1598" i="5"/>
  <c r="E1598" i="5" s="1"/>
  <c r="X1598" i="5" s="1"/>
  <c r="R1598" i="5"/>
  <c r="V1600" i="5"/>
  <c r="E1600" i="5" s="1"/>
  <c r="X1600" i="5" s="1"/>
  <c r="I1600" i="5"/>
  <c r="V1608" i="5"/>
  <c r="E1608" i="5" s="1"/>
  <c r="X1608" i="5" s="1"/>
  <c r="F1608" i="5"/>
  <c r="V1616" i="5"/>
  <c r="E1616" i="5" s="1"/>
  <c r="X1616" i="5" s="1"/>
  <c r="V1622" i="5"/>
  <c r="E1622" i="5" s="1"/>
  <c r="X1622" i="5" s="1"/>
  <c r="V1624" i="5"/>
  <c r="E1624" i="5" s="1"/>
  <c r="X1624" i="5" s="1"/>
  <c r="G1624" i="5"/>
  <c r="V1632" i="5"/>
  <c r="E1632" i="5" s="1"/>
  <c r="X1632" i="5" s="1"/>
  <c r="V1640" i="5"/>
  <c r="E1640" i="5" s="1"/>
  <c r="X1640" i="5" s="1"/>
  <c r="H1640" i="5"/>
  <c r="V1648" i="5"/>
  <c r="E1648" i="5" s="1"/>
  <c r="X1648" i="5" s="1"/>
  <c r="G1648" i="5"/>
  <c r="V1676" i="5"/>
  <c r="E1676" i="5" s="1"/>
  <c r="X1676" i="5" s="1"/>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E2048" i="5" s="1"/>
  <c r="X2048" i="5" s="1"/>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E2072" i="5" s="1"/>
  <c r="X2072" i="5" s="1"/>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E2376" i="5" s="1"/>
  <c r="X2376" i="5" s="1"/>
  <c r="J2376" i="5"/>
  <c r="V2056" i="5"/>
  <c r="E2056" i="5" s="1"/>
  <c r="X2056" i="5" s="1"/>
  <c r="V2060" i="5"/>
  <c r="E2060" i="5" s="1"/>
  <c r="X2060" i="5" s="1"/>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E2304" i="5" s="1"/>
  <c r="X2304" i="5" s="1"/>
  <c r="V2312" i="5"/>
  <c r="E2312" i="5" s="1"/>
  <c r="X2312" i="5" s="1"/>
  <c r="V2320" i="5"/>
  <c r="E2320" i="5" s="1"/>
  <c r="X2320" i="5" s="1"/>
  <c r="F2320" i="5"/>
  <c r="V2328" i="5"/>
  <c r="E2328" i="5" s="1"/>
  <c r="X2328" i="5" s="1"/>
  <c r="V2336" i="5"/>
  <c r="E2336" i="5" s="1"/>
  <c r="X2336" i="5" s="1"/>
  <c r="G2336" i="5"/>
  <c r="V2352" i="5"/>
  <c r="E2352" i="5" s="1"/>
  <c r="X2352" i="5" s="1"/>
  <c r="V2368" i="5"/>
  <c r="E2368" i="5" s="1"/>
  <c r="X2368" i="5" s="1"/>
  <c r="J2368" i="5"/>
  <c r="V2384" i="5"/>
  <c r="E2384" i="5" s="1"/>
  <c r="X2384" i="5" s="1"/>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E2413" i="5" s="1"/>
  <c r="X2413" i="5" s="1"/>
  <c r="F2413" i="5"/>
  <c r="V2421" i="5"/>
  <c r="E2421" i="5" s="1"/>
  <c r="X2421" i="5" s="1"/>
  <c r="H2421" i="5"/>
  <c r="V2429" i="5"/>
  <c r="E2429" i="5" s="1"/>
  <c r="X2429" i="5" s="1"/>
  <c r="V2437" i="5"/>
  <c r="E2437" i="5" s="1"/>
  <c r="X2437" i="5" s="1"/>
  <c r="R2391" i="5"/>
  <c r="G2391" i="5"/>
  <c r="H2391" i="5"/>
  <c r="H2397" i="5"/>
  <c r="AB2424" i="5"/>
  <c r="T2457" i="5"/>
  <c r="S2457" i="5"/>
  <c r="T2473" i="5"/>
  <c r="S2473" i="5"/>
  <c r="T2489" i="5"/>
  <c r="S2489" i="5"/>
  <c r="AB2453" i="5"/>
  <c r="AB2469" i="5"/>
  <c r="AB2485" i="5"/>
  <c r="S2389" i="5"/>
  <c r="S2393" i="5"/>
  <c r="S2397" i="5"/>
  <c r="S2401" i="5"/>
  <c r="S2405" i="5"/>
  <c r="S2409" i="5"/>
  <c r="F6" i="6"/>
  <c r="H6" i="6" s="1"/>
  <c r="I2487" i="5"/>
  <c r="J2487" i="5"/>
  <c r="G2403" i="5"/>
  <c r="V2411" i="5"/>
  <c r="E2411" i="5" s="1"/>
  <c r="X2411" i="5" s="1"/>
  <c r="V2415" i="5"/>
  <c r="E2415" i="5" s="1"/>
  <c r="X2415" i="5" s="1"/>
  <c r="V2419" i="5"/>
  <c r="E2419" i="5" s="1"/>
  <c r="X2419" i="5" s="1"/>
  <c r="F2419" i="5"/>
  <c r="V2423" i="5"/>
  <c r="E2423" i="5" s="1"/>
  <c r="X2423" i="5" s="1"/>
  <c r="J2423" i="5"/>
  <c r="V2427" i="5"/>
  <c r="E2427" i="5" s="1"/>
  <c r="X2427" i="5" s="1"/>
  <c r="F2427" i="5"/>
  <c r="V2431" i="5"/>
  <c r="E2431" i="5" s="1"/>
  <c r="X2431" i="5" s="1"/>
  <c r="G2431" i="5"/>
  <c r="V2435" i="5"/>
  <c r="E2435" i="5" s="1"/>
  <c r="X2435" i="5" s="1"/>
  <c r="V2439" i="5"/>
  <c r="E2439" i="5" s="1"/>
  <c r="X2439" i="5" s="1"/>
  <c r="V2443" i="5"/>
  <c r="E2443" i="5" s="1"/>
  <c r="X2443" i="5" s="1"/>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E1409" i="5" s="1"/>
  <c r="X1409" i="5" s="1"/>
  <c r="V545" i="5"/>
  <c r="E545" i="5" s="1"/>
  <c r="X545" i="5" s="1"/>
  <c r="G545" i="5"/>
  <c r="V65" i="5"/>
  <c r="E65" i="5" s="1"/>
  <c r="X65" i="5" s="1"/>
  <c r="AB65" i="5"/>
  <c r="V49" i="5"/>
  <c r="E49" i="5" s="1"/>
  <c r="X49" i="5" s="1"/>
  <c r="R49" i="5"/>
  <c r="AB49" i="5"/>
  <c r="V33" i="5"/>
  <c r="E33" i="5" s="1"/>
  <c r="X33" i="5" s="1"/>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E985" i="5" s="1"/>
  <c r="X985" i="5" s="1"/>
  <c r="G985" i="5"/>
  <c r="AB697" i="5"/>
  <c r="AB289" i="5"/>
  <c r="V89" i="5"/>
  <c r="E89" i="5" s="1"/>
  <c r="X89" i="5" s="1"/>
  <c r="R89" i="5"/>
  <c r="V73" i="5"/>
  <c r="E73" i="5" s="1"/>
  <c r="X73" i="5" s="1"/>
  <c r="G73" i="5"/>
  <c r="AB73" i="5"/>
  <c r="V57" i="5"/>
  <c r="E57" i="5" s="1"/>
  <c r="X57" i="5" s="1"/>
  <c r="H57" i="5"/>
  <c r="AB57" i="5"/>
  <c r="V41" i="5"/>
  <c r="E41" i="5" s="1"/>
  <c r="X41" i="5" s="1"/>
  <c r="R41" i="5"/>
  <c r="V25" i="5"/>
  <c r="E25" i="5" s="1"/>
  <c r="X25" i="5" s="1"/>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E929" i="5" s="1"/>
  <c r="X929" i="5" s="1"/>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V11" i="5"/>
  <c r="AB12" i="5"/>
  <c r="V14" i="5"/>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E2489" i="5" s="1"/>
  <c r="X2489" i="5" s="1"/>
  <c r="V2481" i="5"/>
  <c r="E2481" i="5" s="1"/>
  <c r="X2481" i="5" s="1"/>
  <c r="G2481" i="5"/>
  <c r="AB2425" i="5"/>
  <c r="V2425" i="5"/>
  <c r="E2425" i="5" s="1"/>
  <c r="X2425" i="5" s="1"/>
  <c r="V2417" i="5"/>
  <c r="E2417" i="5" s="1"/>
  <c r="X2417" i="5" s="1"/>
  <c r="AB2417" i="5"/>
  <c r="V2385" i="5"/>
  <c r="E2385" i="5" s="1"/>
  <c r="X2385" i="5" s="1"/>
  <c r="AB2385" i="5"/>
  <c r="V2377" i="5"/>
  <c r="E2377" i="5" s="1"/>
  <c r="X2377" i="5" s="1"/>
  <c r="AB2377" i="5"/>
  <c r="V2369" i="5"/>
  <c r="E2369" i="5" s="1"/>
  <c r="X2369" i="5" s="1"/>
  <c r="I2369" i="5"/>
  <c r="AB2369" i="5"/>
  <c r="V2361" i="5"/>
  <c r="E2361" i="5" s="1"/>
  <c r="X2361" i="5" s="1"/>
  <c r="AB2361" i="5"/>
  <c r="V2353" i="5"/>
  <c r="E2353" i="5" s="1"/>
  <c r="X2353" i="5" s="1"/>
  <c r="AB2353" i="5"/>
  <c r="V2345" i="5"/>
  <c r="E2345" i="5" s="1"/>
  <c r="X2345" i="5" s="1"/>
  <c r="AB2345" i="5"/>
  <c r="V2337" i="5"/>
  <c r="E2337" i="5" s="1"/>
  <c r="X2337" i="5" s="1"/>
  <c r="AB2337" i="5"/>
  <c r="V2297" i="5"/>
  <c r="E2297" i="5" s="1"/>
  <c r="X2297" i="5" s="1"/>
  <c r="AB2297" i="5"/>
  <c r="V2249" i="5"/>
  <c r="E2249" i="5" s="1"/>
  <c r="X2249" i="5" s="1"/>
  <c r="AB2249" i="5"/>
  <c r="V2241" i="5"/>
  <c r="E2241" i="5" s="1"/>
  <c r="X2241" i="5" s="1"/>
  <c r="G2241" i="5"/>
  <c r="AB2241" i="5"/>
  <c r="V2225" i="5"/>
  <c r="E2225" i="5" s="1"/>
  <c r="X2225" i="5" s="1"/>
  <c r="AB2225" i="5"/>
  <c r="V2217" i="5"/>
  <c r="E2217" i="5" s="1"/>
  <c r="X2217" i="5" s="1"/>
  <c r="V2209" i="5"/>
  <c r="E2209" i="5" s="1"/>
  <c r="X2209" i="5" s="1"/>
  <c r="G2209" i="5"/>
  <c r="I2201" i="5"/>
  <c r="H2201" i="5"/>
  <c r="J2201" i="5"/>
  <c r="R2201" i="5"/>
  <c r="F2201" i="5"/>
  <c r="V2185" i="5"/>
  <c r="E2185" i="5" s="1"/>
  <c r="X2185" i="5" s="1"/>
  <c r="AB2185" i="5"/>
  <c r="V2177" i="5"/>
  <c r="E2177" i="5" s="1"/>
  <c r="X2177" i="5" s="1"/>
  <c r="G2177" i="5"/>
  <c r="AB2177" i="5"/>
  <c r="V2169" i="5"/>
  <c r="E2169" i="5" s="1"/>
  <c r="X2169" i="5" s="1"/>
  <c r="AB2169" i="5"/>
  <c r="V2161" i="5"/>
  <c r="E2161" i="5" s="1"/>
  <c r="X2161" i="5" s="1"/>
  <c r="AB2161" i="5"/>
  <c r="V2153" i="5"/>
  <c r="E2153" i="5" s="1"/>
  <c r="X2153" i="5" s="1"/>
  <c r="AB2153" i="5"/>
  <c r="V2145" i="5"/>
  <c r="E2145" i="5" s="1"/>
  <c r="X2145" i="5" s="1"/>
  <c r="F2145" i="5"/>
  <c r="AB2145" i="5"/>
  <c r="V2137" i="5"/>
  <c r="E2137" i="5" s="1"/>
  <c r="X2137" i="5" s="1"/>
  <c r="J2137" i="5"/>
  <c r="AB2137" i="5"/>
  <c r="V2121" i="5"/>
  <c r="E2121" i="5" s="1"/>
  <c r="X2121" i="5" s="1"/>
  <c r="AB2121" i="5"/>
  <c r="AB2113" i="5"/>
  <c r="V2105" i="5"/>
  <c r="E2105" i="5" s="1"/>
  <c r="X2105" i="5" s="1"/>
  <c r="AB2105" i="5"/>
  <c r="V2097" i="5"/>
  <c r="E2097" i="5" s="1"/>
  <c r="X2097" i="5" s="1"/>
  <c r="AB2097" i="5"/>
  <c r="V2089" i="5"/>
  <c r="E2089" i="5" s="1"/>
  <c r="X2089" i="5" s="1"/>
  <c r="V2073" i="5"/>
  <c r="E2073" i="5" s="1"/>
  <c r="X2073" i="5" s="1"/>
  <c r="AB2073" i="5"/>
  <c r="V2065" i="5"/>
  <c r="E2065" i="5" s="1"/>
  <c r="X2065" i="5" s="1"/>
  <c r="G2065" i="5"/>
  <c r="AB2065" i="5"/>
  <c r="AB2057" i="5"/>
  <c r="V2057" i="5"/>
  <c r="E2057" i="5" s="1"/>
  <c r="X2057" i="5" s="1"/>
  <c r="V2049" i="5"/>
  <c r="E2049" i="5" s="1"/>
  <c r="X2049" i="5" s="1"/>
  <c r="AB2049" i="5"/>
  <c r="F2041" i="5"/>
  <c r="I2041" i="5"/>
  <c r="V2033" i="5"/>
  <c r="E2033" i="5" s="1"/>
  <c r="X2033" i="5" s="1"/>
  <c r="AB2033" i="5"/>
  <c r="V2025" i="5"/>
  <c r="E2025" i="5" s="1"/>
  <c r="X2025" i="5" s="1"/>
  <c r="G2025" i="5"/>
  <c r="AB2025" i="5"/>
  <c r="V2009" i="5"/>
  <c r="E2009" i="5" s="1"/>
  <c r="X2009" i="5" s="1"/>
  <c r="AB2009" i="5"/>
  <c r="V1977" i="5"/>
  <c r="E1977" i="5" s="1"/>
  <c r="X1977" i="5" s="1"/>
  <c r="F1977" i="5"/>
  <c r="AB1977" i="5"/>
  <c r="V1969" i="5"/>
  <c r="E1969" i="5" s="1"/>
  <c r="X1969" i="5" s="1"/>
  <c r="F1969" i="5"/>
  <c r="AB1969" i="5"/>
  <c r="V1961" i="5"/>
  <c r="E1961" i="5" s="1"/>
  <c r="X1961" i="5" s="1"/>
  <c r="G1961" i="5"/>
  <c r="AB1961" i="5"/>
  <c r="AB1953" i="5"/>
  <c r="V1953" i="5"/>
  <c r="E1953" i="5" s="1"/>
  <c r="X1953" i="5" s="1"/>
  <c r="G1953" i="5"/>
  <c r="V1945" i="5"/>
  <c r="E1945" i="5" s="1"/>
  <c r="X1945" i="5" s="1"/>
  <c r="R1945" i="5"/>
  <c r="V1937" i="5"/>
  <c r="E1937" i="5" s="1"/>
  <c r="X1937" i="5" s="1"/>
  <c r="G1937" i="5"/>
  <c r="AB1937" i="5"/>
  <c r="V1929" i="5"/>
  <c r="E1929" i="5" s="1"/>
  <c r="X1929" i="5" s="1"/>
  <c r="J1929" i="5"/>
  <c r="AB1929" i="5"/>
  <c r="V1913" i="5"/>
  <c r="E1913" i="5" s="1"/>
  <c r="X1913" i="5" s="1"/>
  <c r="H1913" i="5"/>
  <c r="AB1913" i="5"/>
  <c r="V1897" i="5"/>
  <c r="E1897" i="5" s="1"/>
  <c r="X1897" i="5" s="1"/>
  <c r="AB1897" i="5"/>
  <c r="V1889" i="5"/>
  <c r="E1889" i="5" s="1"/>
  <c r="X1889" i="5" s="1"/>
  <c r="G1889" i="5"/>
  <c r="AB1889" i="5"/>
  <c r="V1881" i="5"/>
  <c r="E1881" i="5" s="1"/>
  <c r="X1881" i="5" s="1"/>
  <c r="I1881" i="5"/>
  <c r="AB1881" i="5"/>
  <c r="V1873" i="5"/>
  <c r="E1873" i="5" s="1"/>
  <c r="X1873" i="5" s="1"/>
  <c r="G1873" i="5"/>
  <c r="AB1873" i="5"/>
  <c r="V1865" i="5"/>
  <c r="E1865" i="5" s="1"/>
  <c r="X1865" i="5" s="1"/>
  <c r="G1865" i="5"/>
  <c r="AB1865" i="5"/>
  <c r="V1857" i="5"/>
  <c r="E1857" i="5" s="1"/>
  <c r="X1857" i="5" s="1"/>
  <c r="AB1857" i="5"/>
  <c r="V1849" i="5"/>
  <c r="E1849" i="5" s="1"/>
  <c r="X1849" i="5" s="1"/>
  <c r="F1849" i="5"/>
  <c r="AB1849" i="5"/>
  <c r="V1841" i="5"/>
  <c r="E1841" i="5" s="1"/>
  <c r="X1841" i="5" s="1"/>
  <c r="G1841" i="5"/>
  <c r="AB1841" i="5"/>
  <c r="V1833" i="5"/>
  <c r="E1833" i="5" s="1"/>
  <c r="X1833" i="5" s="1"/>
  <c r="G1833" i="5"/>
  <c r="V1825" i="5"/>
  <c r="E1825" i="5" s="1"/>
  <c r="X1825" i="5" s="1"/>
  <c r="AB1825" i="5"/>
  <c r="V1817" i="5"/>
  <c r="E1817" i="5" s="1"/>
  <c r="X1817" i="5" s="1"/>
  <c r="G1817" i="5"/>
  <c r="V1809" i="5"/>
  <c r="E1809" i="5" s="1"/>
  <c r="X1809" i="5" s="1"/>
  <c r="J1809" i="5"/>
  <c r="AB1809" i="5"/>
  <c r="V1801" i="5"/>
  <c r="E1801" i="5" s="1"/>
  <c r="X1801" i="5" s="1"/>
  <c r="G1801" i="5"/>
  <c r="AB1801" i="5"/>
  <c r="V1793" i="5"/>
  <c r="E1793" i="5" s="1"/>
  <c r="X1793" i="5" s="1"/>
  <c r="AB1793" i="5"/>
  <c r="V1785" i="5"/>
  <c r="E1785" i="5" s="1"/>
  <c r="X1785" i="5" s="1"/>
  <c r="G1785" i="5"/>
  <c r="AB1785" i="5"/>
  <c r="V1777" i="5"/>
  <c r="E1777" i="5" s="1"/>
  <c r="X1777" i="5" s="1"/>
  <c r="AB1777" i="5"/>
  <c r="V1769" i="5"/>
  <c r="E1769" i="5" s="1"/>
  <c r="X1769" i="5" s="1"/>
  <c r="G1769" i="5"/>
  <c r="V1761" i="5"/>
  <c r="E1761" i="5" s="1"/>
  <c r="X1761" i="5" s="1"/>
  <c r="AB1761" i="5"/>
  <c r="V1753" i="5"/>
  <c r="E1753" i="5" s="1"/>
  <c r="X1753" i="5" s="1"/>
  <c r="V1745" i="5"/>
  <c r="E1745" i="5" s="1"/>
  <c r="X1745" i="5" s="1"/>
  <c r="AB1745" i="5"/>
  <c r="V1737" i="5"/>
  <c r="E1737" i="5" s="1"/>
  <c r="X1737" i="5" s="1"/>
  <c r="V1729" i="5"/>
  <c r="E1729" i="5" s="1"/>
  <c r="X1729" i="5" s="1"/>
  <c r="G1729" i="5"/>
  <c r="AB1729" i="5"/>
  <c r="V1721" i="5"/>
  <c r="E1721" i="5" s="1"/>
  <c r="X1721" i="5" s="1"/>
  <c r="AB1721" i="5"/>
  <c r="V1713" i="5"/>
  <c r="E1713" i="5" s="1"/>
  <c r="X1713" i="5" s="1"/>
  <c r="AB1713" i="5"/>
  <c r="V1705" i="5"/>
  <c r="E1705" i="5" s="1"/>
  <c r="X1705" i="5" s="1"/>
  <c r="V1697" i="5"/>
  <c r="E1697" i="5" s="1"/>
  <c r="X1697" i="5" s="1"/>
  <c r="G1697" i="5"/>
  <c r="V1625" i="5"/>
  <c r="E1625" i="5" s="1"/>
  <c r="X1625" i="5" s="1"/>
  <c r="F1625" i="5"/>
  <c r="AB1625" i="5"/>
  <c r="V1609" i="5"/>
  <c r="E1609" i="5" s="1"/>
  <c r="X1609" i="5" s="1"/>
  <c r="H1609" i="5"/>
  <c r="AB1609" i="5"/>
  <c r="V1585" i="5"/>
  <c r="E1585" i="5" s="1"/>
  <c r="X1585" i="5" s="1"/>
  <c r="AB1585" i="5"/>
  <c r="V1569" i="5"/>
  <c r="E1569" i="5" s="1"/>
  <c r="X1569" i="5" s="1"/>
  <c r="H1569" i="5"/>
  <c r="AB1569" i="5"/>
  <c r="V1561" i="5"/>
  <c r="E1561" i="5" s="1"/>
  <c r="X1561" i="5" s="1"/>
  <c r="AB1561" i="5"/>
  <c r="V1553" i="5"/>
  <c r="E1553" i="5" s="1"/>
  <c r="X1553" i="5" s="1"/>
  <c r="F1553" i="5"/>
  <c r="AB1553" i="5"/>
  <c r="V1545" i="5"/>
  <c r="E1545" i="5" s="1"/>
  <c r="X1545" i="5" s="1"/>
  <c r="AB1545" i="5"/>
  <c r="AB1521" i="5"/>
  <c r="V1521" i="5"/>
  <c r="E1521" i="5" s="1"/>
  <c r="X1521" i="5" s="1"/>
  <c r="H1521" i="5"/>
  <c r="V1513" i="5"/>
  <c r="E1513" i="5" s="1"/>
  <c r="X1513" i="5" s="1"/>
  <c r="H1513" i="5"/>
  <c r="AB1513" i="5"/>
  <c r="V1497" i="5"/>
  <c r="E1497" i="5" s="1"/>
  <c r="X1497" i="5" s="1"/>
  <c r="F1497" i="5"/>
  <c r="V1481" i="5"/>
  <c r="E1481" i="5" s="1"/>
  <c r="X1481" i="5" s="1"/>
  <c r="AB1481" i="5"/>
  <c r="V1465" i="5"/>
  <c r="E1465" i="5" s="1"/>
  <c r="X1465" i="5" s="1"/>
  <c r="AB1465" i="5"/>
  <c r="V1449" i="5"/>
  <c r="E1449" i="5" s="1"/>
  <c r="X1449" i="5" s="1"/>
  <c r="AB1449" i="5"/>
  <c r="V1377" i="5"/>
  <c r="E1377" i="5" s="1"/>
  <c r="X1377" i="5" s="1"/>
  <c r="J1377" i="5"/>
  <c r="AB1377" i="5"/>
  <c r="V1369" i="5"/>
  <c r="E1369" i="5" s="1"/>
  <c r="X1369" i="5" s="1"/>
  <c r="G1369" i="5"/>
  <c r="AB1369" i="5"/>
  <c r="G1361" i="5"/>
  <c r="R1361" i="5"/>
  <c r="J1361" i="5"/>
  <c r="F1361" i="5"/>
  <c r="H1361" i="5"/>
  <c r="I1361" i="5"/>
  <c r="I1297" i="5"/>
  <c r="H1297" i="5"/>
  <c r="V1217" i="5"/>
  <c r="E1217" i="5" s="1"/>
  <c r="X1217" i="5" s="1"/>
  <c r="J1193" i="5"/>
  <c r="I1193" i="5"/>
  <c r="H1193" i="5"/>
  <c r="H1161" i="5"/>
  <c r="F1161" i="5"/>
  <c r="R1161" i="5"/>
  <c r="V1153" i="5"/>
  <c r="E1153" i="5" s="1"/>
  <c r="X1153" i="5" s="1"/>
  <c r="I1153" i="5"/>
  <c r="AB1153" i="5"/>
  <c r="V1129" i="5"/>
  <c r="E1129" i="5" s="1"/>
  <c r="X1129" i="5" s="1"/>
  <c r="AB1129" i="5"/>
  <c r="V1105" i="5"/>
  <c r="E1105" i="5" s="1"/>
  <c r="X1105" i="5" s="1"/>
  <c r="AB1105" i="5"/>
  <c r="AB1097" i="5"/>
  <c r="V1097" i="5"/>
  <c r="E1097" i="5" s="1"/>
  <c r="X1097" i="5" s="1"/>
  <c r="V1089" i="5"/>
  <c r="E1089" i="5" s="1"/>
  <c r="X1089" i="5" s="1"/>
  <c r="AB1089" i="5"/>
  <c r="AB1057" i="5"/>
  <c r="V1057" i="5"/>
  <c r="E1057" i="5" s="1"/>
  <c r="X1057" i="5" s="1"/>
  <c r="AB993" i="5"/>
  <c r="V993" i="5"/>
  <c r="E993" i="5" s="1"/>
  <c r="X993" i="5" s="1"/>
  <c r="H993" i="5"/>
  <c r="V937" i="5"/>
  <c r="E937" i="5" s="1"/>
  <c r="X937" i="5" s="1"/>
  <c r="AB937" i="5"/>
  <c r="F921" i="5"/>
  <c r="R921" i="5"/>
  <c r="V913" i="5"/>
  <c r="E913" i="5" s="1"/>
  <c r="X913" i="5" s="1"/>
  <c r="AB913" i="5"/>
  <c r="V881" i="5"/>
  <c r="E881" i="5" s="1"/>
  <c r="X881" i="5" s="1"/>
  <c r="AB881" i="5"/>
  <c r="V801" i="5"/>
  <c r="E801" i="5" s="1"/>
  <c r="X801" i="5" s="1"/>
  <c r="R801" i="5"/>
  <c r="AB801" i="5"/>
  <c r="V785" i="5"/>
  <c r="E785" i="5" s="1"/>
  <c r="X785" i="5" s="1"/>
  <c r="AB785" i="5"/>
  <c r="V777" i="5"/>
  <c r="E777" i="5" s="1"/>
  <c r="X777" i="5" s="1"/>
  <c r="AB777" i="5"/>
  <c r="AB569" i="5"/>
  <c r="V569" i="5"/>
  <c r="E569" i="5" s="1"/>
  <c r="X569" i="5" s="1"/>
  <c r="AB537" i="5"/>
  <c r="V537" i="5"/>
  <c r="E537" i="5" s="1"/>
  <c r="X537" i="5" s="1"/>
  <c r="V377" i="5"/>
  <c r="E377" i="5" s="1"/>
  <c r="X377" i="5" s="1"/>
  <c r="AB377" i="5"/>
  <c r="V241" i="5"/>
  <c r="E241" i="5" s="1"/>
  <c r="X241" i="5" s="1"/>
  <c r="V209" i="5"/>
  <c r="E209" i="5" s="1"/>
  <c r="X209" i="5" s="1"/>
  <c r="AB209" i="5"/>
  <c r="V97" i="5"/>
  <c r="E97" i="5" s="1"/>
  <c r="X97" i="5" s="1"/>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E2257" i="5" s="1"/>
  <c r="X2257" i="5" s="1"/>
  <c r="V2113" i="5"/>
  <c r="E2113" i="5" s="1"/>
  <c r="X2113" i="5" s="1"/>
  <c r="R1681" i="5"/>
  <c r="V2441" i="5"/>
  <c r="E2441" i="5" s="1"/>
  <c r="X2441" i="5" s="1"/>
  <c r="AB2041" i="5"/>
  <c r="I1423" i="5"/>
  <c r="J1423" i="5"/>
  <c r="G1423" i="5"/>
  <c r="I929" i="5"/>
  <c r="H1033" i="5"/>
  <c r="F417" i="5"/>
  <c r="V2433" i="5"/>
  <c r="E2433" i="5" s="1"/>
  <c r="X2433" i="5" s="1"/>
  <c r="AB2233" i="5"/>
  <c r="AB2129" i="5"/>
  <c r="V1649" i="5"/>
  <c r="E1649" i="5" s="1"/>
  <c r="X1649" i="5" s="1"/>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E2492" i="5" s="1"/>
  <c r="X2492" i="5" s="1"/>
  <c r="G2492" i="5"/>
  <c r="AB2492" i="5"/>
  <c r="V2476" i="5"/>
  <c r="E2476" i="5" s="1"/>
  <c r="X2476" i="5" s="1"/>
  <c r="H2476" i="5"/>
  <c r="AB2476" i="5"/>
  <c r="V2468" i="5"/>
  <c r="E2468" i="5" s="1"/>
  <c r="X2468" i="5" s="1"/>
  <c r="G2468" i="5"/>
  <c r="AB2468" i="5"/>
  <c r="V2460" i="5"/>
  <c r="E2460" i="5" s="1"/>
  <c r="X2460" i="5" s="1"/>
  <c r="V2452" i="5"/>
  <c r="E2452" i="5" s="1"/>
  <c r="X2452" i="5" s="1"/>
  <c r="F2452" i="5"/>
  <c r="V2444" i="5"/>
  <c r="E2444" i="5" s="1"/>
  <c r="X2444" i="5" s="1"/>
  <c r="G2444" i="5"/>
  <c r="AB2444" i="5"/>
  <c r="V2436" i="5"/>
  <c r="E2436" i="5" s="1"/>
  <c r="X2436" i="5" s="1"/>
  <c r="G2436" i="5"/>
  <c r="AB2436" i="5"/>
  <c r="V2420" i="5"/>
  <c r="E2420" i="5" s="1"/>
  <c r="X2420" i="5" s="1"/>
  <c r="J2420" i="5"/>
  <c r="AB2420" i="5"/>
  <c r="V2412" i="5"/>
  <c r="E2412" i="5" s="1"/>
  <c r="X2412" i="5" s="1"/>
  <c r="AB2412" i="5"/>
  <c r="V2388" i="5"/>
  <c r="E2388" i="5" s="1"/>
  <c r="X2388" i="5" s="1"/>
  <c r="AB2388" i="5"/>
  <c r="V2356" i="5"/>
  <c r="E2356" i="5" s="1"/>
  <c r="X2356" i="5" s="1"/>
  <c r="J2356" i="5"/>
  <c r="AB2356" i="5"/>
  <c r="F2292" i="5"/>
  <c r="I2292" i="5"/>
  <c r="R2284" i="5"/>
  <c r="I2284" i="5"/>
  <c r="V2276" i="5"/>
  <c r="E2276" i="5" s="1"/>
  <c r="X2276" i="5" s="1"/>
  <c r="V2260" i="5"/>
  <c r="E2260" i="5" s="1"/>
  <c r="X2260" i="5" s="1"/>
  <c r="G2260" i="5"/>
  <c r="AB2260" i="5"/>
  <c r="V2244" i="5"/>
  <c r="E2244" i="5" s="1"/>
  <c r="X2244" i="5" s="1"/>
  <c r="G2244" i="5"/>
  <c r="V2220" i="5"/>
  <c r="E2220" i="5" s="1"/>
  <c r="X2220" i="5" s="1"/>
  <c r="AB2220" i="5"/>
  <c r="G2196" i="5"/>
  <c r="I2196" i="5"/>
  <c r="R2180" i="5"/>
  <c r="H2180" i="5"/>
  <c r="V2140" i="5"/>
  <c r="E2140" i="5" s="1"/>
  <c r="X2140" i="5" s="1"/>
  <c r="AB2140" i="5"/>
  <c r="V2124" i="5"/>
  <c r="E2124" i="5" s="1"/>
  <c r="X2124" i="5" s="1"/>
  <c r="AB2124" i="5"/>
  <c r="V2116" i="5"/>
  <c r="E2116" i="5" s="1"/>
  <c r="X2116" i="5" s="1"/>
  <c r="I2116" i="5"/>
  <c r="AB2116" i="5"/>
  <c r="V2108" i="5"/>
  <c r="E2108" i="5" s="1"/>
  <c r="X2108" i="5" s="1"/>
  <c r="AB2108" i="5"/>
  <c r="V2100" i="5"/>
  <c r="E2100" i="5" s="1"/>
  <c r="X2100" i="5" s="1"/>
  <c r="I2100" i="5"/>
  <c r="AB2100" i="5"/>
  <c r="V2092" i="5"/>
  <c r="E2092" i="5" s="1"/>
  <c r="X2092" i="5" s="1"/>
  <c r="AB2092" i="5"/>
  <c r="V2084" i="5"/>
  <c r="E2084" i="5" s="1"/>
  <c r="X2084" i="5" s="1"/>
  <c r="F2084" i="5"/>
  <c r="AB2084" i="5"/>
  <c r="V2076" i="5"/>
  <c r="E2076" i="5" s="1"/>
  <c r="X2076" i="5" s="1"/>
  <c r="F2076" i="5"/>
  <c r="AB2076" i="5"/>
  <c r="V2068" i="5"/>
  <c r="E2068" i="5" s="1"/>
  <c r="X2068" i="5" s="1"/>
  <c r="AB2068" i="5"/>
  <c r="AB2044" i="5"/>
  <c r="V2044" i="5"/>
  <c r="E2044" i="5" s="1"/>
  <c r="X2044" i="5" s="1"/>
  <c r="AB2036" i="5"/>
  <c r="V2036" i="5"/>
  <c r="E2036" i="5" s="1"/>
  <c r="X2036" i="5" s="1"/>
  <c r="R2036" i="5"/>
  <c r="V2028" i="5"/>
  <c r="E2028" i="5" s="1"/>
  <c r="X2028" i="5" s="1"/>
  <c r="I2028" i="5"/>
  <c r="AB2028" i="5"/>
  <c r="V2012" i="5"/>
  <c r="E2012" i="5" s="1"/>
  <c r="X2012" i="5" s="1"/>
  <c r="AB2012" i="5"/>
  <c r="V1996" i="5"/>
  <c r="E1996" i="5" s="1"/>
  <c r="X1996" i="5" s="1"/>
  <c r="AB1996" i="5"/>
  <c r="V1988" i="5"/>
  <c r="E1988" i="5" s="1"/>
  <c r="X1988" i="5" s="1"/>
  <c r="AB1988" i="5"/>
  <c r="V1948" i="5"/>
  <c r="E1948" i="5" s="1"/>
  <c r="X1948" i="5" s="1"/>
  <c r="AB1948" i="5"/>
  <c r="V1932" i="5"/>
  <c r="E1932" i="5" s="1"/>
  <c r="X1932" i="5" s="1"/>
  <c r="G1932" i="5"/>
  <c r="V1916" i="5"/>
  <c r="E1916" i="5" s="1"/>
  <c r="X1916" i="5" s="1"/>
  <c r="AB1916" i="5"/>
  <c r="V1900" i="5"/>
  <c r="E1900" i="5" s="1"/>
  <c r="X1900" i="5" s="1"/>
  <c r="AB1900" i="5"/>
  <c r="V1884" i="5"/>
  <c r="E1884" i="5" s="1"/>
  <c r="X1884" i="5" s="1"/>
  <c r="AB1884" i="5"/>
  <c r="V1876" i="5"/>
  <c r="E1876" i="5" s="1"/>
  <c r="X1876" i="5" s="1"/>
  <c r="AB1876" i="5"/>
  <c r="V1868" i="5"/>
  <c r="E1868" i="5" s="1"/>
  <c r="X1868" i="5" s="1"/>
  <c r="R1868" i="5"/>
  <c r="AB1868" i="5"/>
  <c r="V1860" i="5"/>
  <c r="E1860" i="5" s="1"/>
  <c r="X1860" i="5" s="1"/>
  <c r="G1860" i="5"/>
  <c r="AB1860" i="5"/>
  <c r="V1852" i="5"/>
  <c r="E1852" i="5" s="1"/>
  <c r="X1852" i="5" s="1"/>
  <c r="AB1852" i="5"/>
  <c r="V1844" i="5"/>
  <c r="E1844" i="5" s="1"/>
  <c r="X1844" i="5" s="1"/>
  <c r="R1844" i="5"/>
  <c r="AB1844" i="5"/>
  <c r="V1820" i="5"/>
  <c r="E1820" i="5" s="1"/>
  <c r="X1820" i="5" s="1"/>
  <c r="AB1820" i="5"/>
  <c r="V1812" i="5"/>
  <c r="E1812" i="5" s="1"/>
  <c r="X1812" i="5" s="1"/>
  <c r="I1812" i="5"/>
  <c r="AB1812" i="5"/>
  <c r="V1804" i="5"/>
  <c r="E1804" i="5" s="1"/>
  <c r="X1804" i="5" s="1"/>
  <c r="H1804" i="5"/>
  <c r="AB1804" i="5"/>
  <c r="V1796" i="5"/>
  <c r="E1796" i="5" s="1"/>
  <c r="X1796" i="5" s="1"/>
  <c r="H1796" i="5"/>
  <c r="AB1796" i="5"/>
  <c r="V1788" i="5"/>
  <c r="E1788" i="5" s="1"/>
  <c r="X1788" i="5" s="1"/>
  <c r="AB1788" i="5"/>
  <c r="V1764" i="5"/>
  <c r="E1764" i="5" s="1"/>
  <c r="X1764" i="5" s="1"/>
  <c r="I1764" i="5"/>
  <c r="AB1764" i="5"/>
  <c r="V1748" i="5"/>
  <c r="E1748" i="5" s="1"/>
  <c r="X1748" i="5" s="1"/>
  <c r="H1748" i="5"/>
  <c r="AB1748" i="5"/>
  <c r="V1724" i="5"/>
  <c r="E1724" i="5" s="1"/>
  <c r="X1724" i="5" s="1"/>
  <c r="H1724" i="5"/>
  <c r="AB1724" i="5"/>
  <c r="V1716" i="5"/>
  <c r="E1716" i="5" s="1"/>
  <c r="X1716" i="5" s="1"/>
  <c r="AB1716" i="5"/>
  <c r="V1708" i="5"/>
  <c r="E1708" i="5" s="1"/>
  <c r="X1708" i="5" s="1"/>
  <c r="AB1708" i="5"/>
  <c r="AB1700" i="5"/>
  <c r="V1700" i="5"/>
  <c r="E1700" i="5" s="1"/>
  <c r="X1700" i="5" s="1"/>
  <c r="V1692" i="5"/>
  <c r="E1692" i="5" s="1"/>
  <c r="X1692" i="5" s="1"/>
  <c r="AB1692" i="5"/>
  <c r="AB1684" i="5"/>
  <c r="V1684" i="5"/>
  <c r="E1684" i="5" s="1"/>
  <c r="X1684" i="5" s="1"/>
  <c r="V1668" i="5"/>
  <c r="E1668" i="5" s="1"/>
  <c r="X1668" i="5" s="1"/>
  <c r="AB1668" i="5"/>
  <c r="AB1652" i="5"/>
  <c r="V1652" i="5"/>
  <c r="E1652" i="5" s="1"/>
  <c r="X1652" i="5" s="1"/>
  <c r="G1652" i="5"/>
  <c r="AB1636" i="5"/>
  <c r="V1636" i="5"/>
  <c r="E1636" i="5" s="1"/>
  <c r="X1636" i="5" s="1"/>
  <c r="V1420" i="5"/>
  <c r="E1420" i="5" s="1"/>
  <c r="X1420" i="5" s="1"/>
  <c r="R1420" i="5"/>
  <c r="AB1420" i="5"/>
  <c r="V1412" i="5"/>
  <c r="E1412" i="5" s="1"/>
  <c r="X1412" i="5" s="1"/>
  <c r="AB1412" i="5"/>
  <c r="V1404" i="5"/>
  <c r="E1404" i="5" s="1"/>
  <c r="X1404" i="5" s="1"/>
  <c r="G1404" i="5"/>
  <c r="AB1404" i="5"/>
  <c r="V1396" i="5"/>
  <c r="E1396" i="5" s="1"/>
  <c r="X1396" i="5" s="1"/>
  <c r="AB1396" i="5"/>
  <c r="V1388" i="5"/>
  <c r="E1388" i="5" s="1"/>
  <c r="X1388" i="5" s="1"/>
  <c r="R1388" i="5"/>
  <c r="AB1388" i="5"/>
  <c r="V1380" i="5"/>
  <c r="E1380" i="5" s="1"/>
  <c r="X1380" i="5" s="1"/>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E1332" i="5" s="1"/>
  <c r="X1332" i="5" s="1"/>
  <c r="I1332" i="5"/>
  <c r="AB1332" i="5"/>
  <c r="V1316" i="5"/>
  <c r="E1316" i="5" s="1"/>
  <c r="X1316" i="5" s="1"/>
  <c r="AB1316" i="5"/>
  <c r="V1292" i="5"/>
  <c r="E1292" i="5" s="1"/>
  <c r="X1292" i="5" s="1"/>
  <c r="I1292" i="5"/>
  <c r="AB1292" i="5"/>
  <c r="V1276" i="5"/>
  <c r="E1276" i="5" s="1"/>
  <c r="X1276" i="5" s="1"/>
  <c r="H1276" i="5"/>
  <c r="AB1276" i="5"/>
  <c r="V1252" i="5"/>
  <c r="E1252" i="5" s="1"/>
  <c r="X1252" i="5" s="1"/>
  <c r="AB1252" i="5"/>
  <c r="V1212" i="5"/>
  <c r="E1212" i="5" s="1"/>
  <c r="X1212" i="5" s="1"/>
  <c r="J1212" i="5"/>
  <c r="AB1212" i="5"/>
  <c r="V1196" i="5"/>
  <c r="E1196" i="5" s="1"/>
  <c r="X1196" i="5" s="1"/>
  <c r="AB1196" i="5"/>
  <c r="V1172" i="5"/>
  <c r="E1172" i="5" s="1"/>
  <c r="X1172" i="5" s="1"/>
  <c r="G1172" i="5"/>
  <c r="V1084" i="5"/>
  <c r="E1084" i="5" s="1"/>
  <c r="X1084" i="5" s="1"/>
  <c r="J1084" i="5"/>
  <c r="AB1084" i="5"/>
  <c r="V924" i="5"/>
  <c r="E924" i="5" s="1"/>
  <c r="X924" i="5" s="1"/>
  <c r="G924" i="5"/>
  <c r="AB924" i="5"/>
  <c r="AB908" i="5"/>
  <c r="V908" i="5"/>
  <c r="E908" i="5" s="1"/>
  <c r="X908" i="5" s="1"/>
  <c r="V900" i="5"/>
  <c r="E900" i="5" s="1"/>
  <c r="X900" i="5" s="1"/>
  <c r="AB900" i="5"/>
  <c r="V860" i="5"/>
  <c r="E860" i="5" s="1"/>
  <c r="X860" i="5" s="1"/>
  <c r="AB860" i="5"/>
  <c r="AB844" i="5"/>
  <c r="V844" i="5"/>
  <c r="E844" i="5" s="1"/>
  <c r="X844" i="5" s="1"/>
  <c r="AB836" i="5"/>
  <c r="V836" i="5"/>
  <c r="E836" i="5" s="1"/>
  <c r="X836" i="5" s="1"/>
  <c r="V796" i="5"/>
  <c r="E796" i="5" s="1"/>
  <c r="X796" i="5" s="1"/>
  <c r="AB796" i="5"/>
  <c r="AB780" i="5"/>
  <c r="V780" i="5"/>
  <c r="E780" i="5" s="1"/>
  <c r="X780" i="5" s="1"/>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E1364" i="5" s="1"/>
  <c r="X1364" i="5" s="1"/>
  <c r="AB1364" i="5"/>
  <c r="AB1348" i="5"/>
  <c r="V1348" i="5"/>
  <c r="E1348" i="5" s="1"/>
  <c r="X1348" i="5" s="1"/>
  <c r="V1340" i="5"/>
  <c r="E1340" i="5" s="1"/>
  <c r="X1340" i="5" s="1"/>
  <c r="J1340" i="5"/>
  <c r="AB1340" i="5"/>
  <c r="V1308" i="5"/>
  <c r="E1308" i="5" s="1"/>
  <c r="X1308" i="5" s="1"/>
  <c r="AB1308" i="5"/>
  <c r="V1300" i="5"/>
  <c r="E1300" i="5" s="1"/>
  <c r="X1300" i="5" s="1"/>
  <c r="AB1300" i="5"/>
  <c r="V1284" i="5"/>
  <c r="E1284" i="5" s="1"/>
  <c r="X1284" i="5" s="1"/>
  <c r="R1284" i="5"/>
  <c r="AB1284" i="5"/>
  <c r="V1268" i="5"/>
  <c r="E1268" i="5" s="1"/>
  <c r="X1268" i="5" s="1"/>
  <c r="AB1268" i="5"/>
  <c r="V1260" i="5"/>
  <c r="E1260" i="5" s="1"/>
  <c r="X1260" i="5" s="1"/>
  <c r="J1260" i="5"/>
  <c r="AB1260" i="5"/>
  <c r="V1244" i="5"/>
  <c r="E1244" i="5" s="1"/>
  <c r="X1244" i="5" s="1"/>
  <c r="I1244" i="5"/>
  <c r="AB1244" i="5"/>
  <c r="V1236" i="5"/>
  <c r="E1236" i="5" s="1"/>
  <c r="X1236" i="5" s="1"/>
  <c r="H1236" i="5"/>
  <c r="AB1236" i="5"/>
  <c r="V1228" i="5"/>
  <c r="E1228" i="5" s="1"/>
  <c r="X1228" i="5" s="1"/>
  <c r="AB1228" i="5"/>
  <c r="V1220" i="5"/>
  <c r="E1220" i="5" s="1"/>
  <c r="X1220" i="5" s="1"/>
  <c r="J1220" i="5"/>
  <c r="AB1220" i="5"/>
  <c r="V1204" i="5"/>
  <c r="E1204" i="5" s="1"/>
  <c r="X1204" i="5" s="1"/>
  <c r="AB1204" i="5"/>
  <c r="V1180" i="5"/>
  <c r="E1180" i="5" s="1"/>
  <c r="X1180" i="5" s="1"/>
  <c r="G1180" i="5"/>
  <c r="AB1180" i="5"/>
  <c r="V1164" i="5"/>
  <c r="E1164" i="5" s="1"/>
  <c r="X1164" i="5" s="1"/>
  <c r="AB1164" i="5"/>
  <c r="V1148" i="5"/>
  <c r="E1148" i="5" s="1"/>
  <c r="X1148" i="5" s="1"/>
  <c r="AB1148" i="5"/>
  <c r="V1140" i="5"/>
  <c r="E1140" i="5" s="1"/>
  <c r="X1140" i="5" s="1"/>
  <c r="AB1140" i="5"/>
  <c r="J1132" i="5"/>
  <c r="F1132" i="5"/>
  <c r="V1124" i="5"/>
  <c r="E1124" i="5" s="1"/>
  <c r="X1124" i="5" s="1"/>
  <c r="AB1124" i="5"/>
  <c r="V1108" i="5"/>
  <c r="E1108" i="5" s="1"/>
  <c r="X1108" i="5" s="1"/>
  <c r="H1108" i="5"/>
  <c r="AB1108" i="5"/>
  <c r="V1092" i="5"/>
  <c r="E1092" i="5" s="1"/>
  <c r="X1092" i="5" s="1"/>
  <c r="AB1092" i="5"/>
  <c r="AB1036" i="5"/>
  <c r="V1036" i="5"/>
  <c r="E1036" i="5" s="1"/>
  <c r="X1036" i="5" s="1"/>
  <c r="AB956" i="5"/>
  <c r="V956" i="5"/>
  <c r="E956" i="5" s="1"/>
  <c r="X956" i="5" s="1"/>
  <c r="V948" i="5"/>
  <c r="E948" i="5" s="1"/>
  <c r="X948" i="5" s="1"/>
  <c r="F948" i="5"/>
  <c r="AB948" i="5"/>
  <c r="V916" i="5"/>
  <c r="E916" i="5" s="1"/>
  <c r="X916" i="5" s="1"/>
  <c r="F916" i="5"/>
  <c r="AB916" i="5"/>
  <c r="AB892" i="5"/>
  <c r="V892" i="5"/>
  <c r="E892" i="5" s="1"/>
  <c r="X892" i="5" s="1"/>
  <c r="V884" i="5"/>
  <c r="E884" i="5" s="1"/>
  <c r="X884" i="5" s="1"/>
  <c r="AB884" i="5"/>
  <c r="AB876" i="5"/>
  <c r="V876" i="5"/>
  <c r="E876" i="5" s="1"/>
  <c r="X876" i="5" s="1"/>
  <c r="AB868" i="5"/>
  <c r="V868" i="5"/>
  <c r="E868" i="5" s="1"/>
  <c r="X868" i="5" s="1"/>
  <c r="AB828" i="5"/>
  <c r="V828" i="5"/>
  <c r="E828" i="5" s="1"/>
  <c r="X828" i="5" s="1"/>
  <c r="AB812" i="5"/>
  <c r="V812" i="5"/>
  <c r="E812" i="5" s="1"/>
  <c r="X812" i="5" s="1"/>
  <c r="F812" i="5"/>
  <c r="V804" i="5"/>
  <c r="E804" i="5" s="1"/>
  <c r="X804" i="5" s="1"/>
  <c r="AB804" i="5"/>
  <c r="V756" i="5"/>
  <c r="E756" i="5" s="1"/>
  <c r="X756" i="5" s="1"/>
  <c r="AB756" i="5"/>
  <c r="V748" i="5"/>
  <c r="E748" i="5" s="1"/>
  <c r="X748" i="5" s="1"/>
  <c r="AB748" i="5"/>
  <c r="V740" i="5"/>
  <c r="E740" i="5" s="1"/>
  <c r="X740" i="5" s="1"/>
  <c r="G740" i="5"/>
  <c r="AB740" i="5"/>
  <c r="V732" i="5"/>
  <c r="E732" i="5" s="1"/>
  <c r="X732" i="5" s="1"/>
  <c r="AB732" i="5"/>
  <c r="V724" i="5"/>
  <c r="E724" i="5" s="1"/>
  <c r="X724" i="5" s="1"/>
  <c r="AB724" i="5"/>
  <c r="V716" i="5"/>
  <c r="E716" i="5" s="1"/>
  <c r="X716" i="5" s="1"/>
  <c r="AB716" i="5"/>
  <c r="V708" i="5"/>
  <c r="E708" i="5" s="1"/>
  <c r="X708" i="5" s="1"/>
  <c r="AB708" i="5"/>
  <c r="V700" i="5"/>
  <c r="E700" i="5" s="1"/>
  <c r="X700" i="5" s="1"/>
  <c r="G700" i="5"/>
  <c r="AB700" i="5"/>
  <c r="V692" i="5"/>
  <c r="E692" i="5" s="1"/>
  <c r="X692" i="5" s="1"/>
  <c r="AB692" i="5"/>
  <c r="V684" i="5"/>
  <c r="E684" i="5" s="1"/>
  <c r="X684" i="5" s="1"/>
  <c r="G684" i="5"/>
  <c r="AB684" i="5"/>
  <c r="V676" i="5"/>
  <c r="E676" i="5" s="1"/>
  <c r="X676" i="5" s="1"/>
  <c r="AB676" i="5"/>
  <c r="V596" i="5"/>
  <c r="E596" i="5" s="1"/>
  <c r="X596" i="5" s="1"/>
  <c r="AB596" i="5"/>
  <c r="AB508" i="5"/>
  <c r="V508" i="5"/>
  <c r="E508" i="5" s="1"/>
  <c r="X508" i="5" s="1"/>
  <c r="I508" i="5"/>
  <c r="V45" i="5"/>
  <c r="E45" i="5" s="1"/>
  <c r="X45" i="5" s="1"/>
  <c r="AB45" i="5"/>
  <c r="V37" i="5"/>
  <c r="E37" i="5" s="1"/>
  <c r="X37" i="5" s="1"/>
  <c r="V29" i="5"/>
  <c r="E29" i="5" s="1"/>
  <c r="X29" i="5" s="1"/>
  <c r="R29" i="5"/>
  <c r="AB29" i="5"/>
  <c r="V21" i="5"/>
  <c r="E21" i="5" s="1"/>
  <c r="X21" i="5" s="1"/>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E2381" i="5" s="1"/>
  <c r="X2381" i="5" s="1"/>
  <c r="G2381" i="5"/>
  <c r="V2357" i="5"/>
  <c r="E2357" i="5" s="1"/>
  <c r="X2357" i="5" s="1"/>
  <c r="H2357" i="5"/>
  <c r="V2349" i="5"/>
  <c r="E2349" i="5" s="1"/>
  <c r="X2349" i="5" s="1"/>
  <c r="G2349" i="5"/>
  <c r="V2341" i="5"/>
  <c r="E2341" i="5" s="1"/>
  <c r="X2341" i="5" s="1"/>
  <c r="G2341" i="5"/>
  <c r="V2325" i="5"/>
  <c r="E2325" i="5" s="1"/>
  <c r="X2325" i="5" s="1"/>
  <c r="G2325" i="5"/>
  <c r="V2317" i="5"/>
  <c r="E2317" i="5" s="1"/>
  <c r="X2317" i="5" s="1"/>
  <c r="V2293" i="5"/>
  <c r="E2293" i="5" s="1"/>
  <c r="X2293" i="5" s="1"/>
  <c r="G2293" i="5"/>
  <c r="H2269" i="5"/>
  <c r="I2269" i="5"/>
  <c r="J2269" i="5"/>
  <c r="R2269" i="5"/>
  <c r="F2269" i="5"/>
  <c r="R2261" i="5"/>
  <c r="J2261" i="5"/>
  <c r="V2245" i="5"/>
  <c r="E2245" i="5" s="1"/>
  <c r="X2245" i="5" s="1"/>
  <c r="I2109" i="5"/>
  <c r="J2109" i="5"/>
  <c r="V1965" i="5"/>
  <c r="E1965" i="5" s="1"/>
  <c r="X1965" i="5" s="1"/>
  <c r="V1941" i="5"/>
  <c r="E1941" i="5" s="1"/>
  <c r="X1941" i="5" s="1"/>
  <c r="G1941" i="5"/>
  <c r="I1925" i="5"/>
  <c r="V1869" i="5"/>
  <c r="E1869" i="5" s="1"/>
  <c r="X1869" i="5" s="1"/>
  <c r="AB1869" i="5"/>
  <c r="V1853" i="5"/>
  <c r="E1853" i="5" s="1"/>
  <c r="X1853" i="5" s="1"/>
  <c r="G1853" i="5"/>
  <c r="AB1853" i="5"/>
  <c r="R1845" i="5"/>
  <c r="H1845" i="5"/>
  <c r="V1837" i="5"/>
  <c r="E1837" i="5" s="1"/>
  <c r="X1837" i="5" s="1"/>
  <c r="AB1837" i="5"/>
  <c r="V1821" i="5"/>
  <c r="E1821" i="5" s="1"/>
  <c r="X1821" i="5" s="1"/>
  <c r="AB1821" i="5"/>
  <c r="R1813" i="5"/>
  <c r="H1813" i="5"/>
  <c r="V1805" i="5"/>
  <c r="E1805" i="5" s="1"/>
  <c r="X1805" i="5" s="1"/>
  <c r="AB1805" i="5"/>
  <c r="R1797" i="5"/>
  <c r="H1797" i="5"/>
  <c r="R1789" i="5"/>
  <c r="H1789" i="5"/>
  <c r="V1773" i="5"/>
  <c r="E1773" i="5" s="1"/>
  <c r="X1773" i="5" s="1"/>
  <c r="AB1773" i="5"/>
  <c r="R1757" i="5"/>
  <c r="H1757" i="5"/>
  <c r="R1749" i="5"/>
  <c r="H1749" i="5"/>
  <c r="V1741" i="5"/>
  <c r="E1741" i="5" s="1"/>
  <c r="X1741" i="5" s="1"/>
  <c r="G1741" i="5"/>
  <c r="AB1741" i="5"/>
  <c r="H1733" i="5"/>
  <c r="V1725" i="5"/>
  <c r="E1725" i="5" s="1"/>
  <c r="X1725" i="5" s="1"/>
  <c r="AB1725" i="5"/>
  <c r="R1717" i="5"/>
  <c r="H1717" i="5"/>
  <c r="V1709" i="5"/>
  <c r="E1709" i="5" s="1"/>
  <c r="X1709" i="5" s="1"/>
  <c r="H1709" i="5"/>
  <c r="AB1709" i="5"/>
  <c r="V1677" i="5"/>
  <c r="E1677" i="5" s="1"/>
  <c r="X1677" i="5" s="1"/>
  <c r="AB1677" i="5"/>
  <c r="V1661" i="5"/>
  <c r="E1661" i="5" s="1"/>
  <c r="X1661" i="5" s="1"/>
  <c r="G1661" i="5"/>
  <c r="AB1661" i="5"/>
  <c r="V1653" i="5"/>
  <c r="E1653" i="5" s="1"/>
  <c r="X1653" i="5" s="1"/>
  <c r="V1637" i="5"/>
  <c r="E1637" i="5" s="1"/>
  <c r="X1637" i="5" s="1"/>
  <c r="G1637" i="5"/>
  <c r="V1605" i="5"/>
  <c r="E1605" i="5" s="1"/>
  <c r="X1605" i="5" s="1"/>
  <c r="H1605" i="5"/>
  <c r="V1597" i="5"/>
  <c r="E1597" i="5" s="1"/>
  <c r="X1597" i="5" s="1"/>
  <c r="J1597" i="5"/>
  <c r="AB1597" i="5"/>
  <c r="V1589" i="5"/>
  <c r="E1589" i="5" s="1"/>
  <c r="X1589" i="5" s="1"/>
  <c r="AB1589" i="5"/>
  <c r="V1573" i="5"/>
  <c r="E1573" i="5" s="1"/>
  <c r="X1573" i="5" s="1"/>
  <c r="J1565" i="5"/>
  <c r="F1565" i="5"/>
  <c r="V1541" i="5"/>
  <c r="E1541" i="5" s="1"/>
  <c r="X1541" i="5" s="1"/>
  <c r="F1541" i="5"/>
  <c r="V1533" i="5"/>
  <c r="E1533" i="5" s="1"/>
  <c r="X1533" i="5" s="1"/>
  <c r="AB1533" i="5"/>
  <c r="V1525" i="5"/>
  <c r="E1525" i="5" s="1"/>
  <c r="X1525" i="5" s="1"/>
  <c r="AB1525" i="5"/>
  <c r="V1509" i="5"/>
  <c r="E1509" i="5" s="1"/>
  <c r="X1509" i="5" s="1"/>
  <c r="AB1509" i="5"/>
  <c r="V1501" i="5"/>
  <c r="E1501" i="5" s="1"/>
  <c r="X1501" i="5" s="1"/>
  <c r="J1501" i="5"/>
  <c r="AB1501" i="5"/>
  <c r="V1469" i="5"/>
  <c r="E1469" i="5" s="1"/>
  <c r="X1469" i="5" s="1"/>
  <c r="G1469" i="5"/>
  <c r="V1445" i="5"/>
  <c r="E1445" i="5" s="1"/>
  <c r="X1445" i="5" s="1"/>
  <c r="AB1445" i="5"/>
  <c r="V1437" i="5"/>
  <c r="E1437" i="5" s="1"/>
  <c r="X1437" i="5" s="1"/>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E1381" i="5" s="1"/>
  <c r="X1381" i="5" s="1"/>
  <c r="V1373" i="5"/>
  <c r="E1373" i="5" s="1"/>
  <c r="X1373" i="5" s="1"/>
  <c r="G1373" i="5"/>
  <c r="V1365" i="5"/>
  <c r="E1365" i="5" s="1"/>
  <c r="X1365" i="5" s="1"/>
  <c r="H1365" i="5"/>
  <c r="H1357" i="5"/>
  <c r="V1349" i="5"/>
  <c r="E1349" i="5" s="1"/>
  <c r="X1349" i="5" s="1"/>
  <c r="J1349" i="5"/>
  <c r="AB1349" i="5"/>
  <c r="V1341" i="5"/>
  <c r="E1341" i="5" s="1"/>
  <c r="X1341" i="5" s="1"/>
  <c r="AB1325" i="5"/>
  <c r="V1325" i="5"/>
  <c r="E1325" i="5" s="1"/>
  <c r="X1325" i="5" s="1"/>
  <c r="V1317" i="5"/>
  <c r="E1317" i="5" s="1"/>
  <c r="X1317" i="5" s="1"/>
  <c r="R1317" i="5"/>
  <c r="AB1317" i="5"/>
  <c r="V1301" i="5"/>
  <c r="E1301" i="5" s="1"/>
  <c r="X1301" i="5" s="1"/>
  <c r="AB1301" i="5"/>
  <c r="V1293" i="5"/>
  <c r="E1293" i="5" s="1"/>
  <c r="X1293" i="5" s="1"/>
  <c r="G1293" i="5"/>
  <c r="V1285" i="5"/>
  <c r="E1285" i="5" s="1"/>
  <c r="X1285" i="5" s="1"/>
  <c r="J1285" i="5"/>
  <c r="V1261" i="5"/>
  <c r="E1261" i="5" s="1"/>
  <c r="X1261" i="5" s="1"/>
  <c r="AB1261" i="5"/>
  <c r="AB1253" i="5"/>
  <c r="V1253" i="5"/>
  <c r="E1253" i="5" s="1"/>
  <c r="X1253" i="5" s="1"/>
  <c r="F1253" i="5"/>
  <c r="V1205" i="5"/>
  <c r="E1205" i="5" s="1"/>
  <c r="X1205" i="5" s="1"/>
  <c r="V1181" i="5"/>
  <c r="E1181" i="5" s="1"/>
  <c r="X1181" i="5" s="1"/>
  <c r="H1181" i="5"/>
  <c r="V1173" i="5"/>
  <c r="E1173" i="5" s="1"/>
  <c r="X1173" i="5" s="1"/>
  <c r="V1165" i="5"/>
  <c r="E1165" i="5" s="1"/>
  <c r="X1165" i="5" s="1"/>
  <c r="AB1165" i="5"/>
  <c r="V1149" i="5"/>
  <c r="E1149" i="5" s="1"/>
  <c r="X1149" i="5" s="1"/>
  <c r="G1149" i="5"/>
  <c r="AB1149" i="5"/>
  <c r="V1141" i="5"/>
  <c r="E1141" i="5" s="1"/>
  <c r="X1141" i="5" s="1"/>
  <c r="AB1141" i="5"/>
  <c r="V1133" i="5"/>
  <c r="E1133" i="5" s="1"/>
  <c r="X1133" i="5" s="1"/>
  <c r="AB1133" i="5"/>
  <c r="V1125" i="5"/>
  <c r="E1125" i="5" s="1"/>
  <c r="X1125" i="5" s="1"/>
  <c r="AB1125" i="5"/>
  <c r="V1117" i="5"/>
  <c r="E1117" i="5" s="1"/>
  <c r="X1117" i="5" s="1"/>
  <c r="G1117" i="5"/>
  <c r="V1109" i="5"/>
  <c r="E1109" i="5" s="1"/>
  <c r="X1109" i="5" s="1"/>
  <c r="G1109" i="5"/>
  <c r="AB1109" i="5"/>
  <c r="V1101" i="5"/>
  <c r="E1101" i="5" s="1"/>
  <c r="X1101" i="5" s="1"/>
  <c r="AB1101" i="5"/>
  <c r="V1093" i="5"/>
  <c r="E1093" i="5" s="1"/>
  <c r="X1093" i="5" s="1"/>
  <c r="AB1093" i="5"/>
  <c r="V1085" i="5"/>
  <c r="E1085" i="5" s="1"/>
  <c r="X1085" i="5" s="1"/>
  <c r="AB1085" i="5"/>
  <c r="V1077" i="5"/>
  <c r="E1077" i="5" s="1"/>
  <c r="X1077" i="5" s="1"/>
  <c r="G1077" i="5"/>
  <c r="AB1077" i="5"/>
  <c r="V1069" i="5"/>
  <c r="E1069" i="5" s="1"/>
  <c r="X1069" i="5" s="1"/>
  <c r="AB1069" i="5"/>
  <c r="V1061" i="5"/>
  <c r="E1061" i="5" s="1"/>
  <c r="X1061" i="5" s="1"/>
  <c r="AB1061" i="5"/>
  <c r="F1053" i="5"/>
  <c r="J1053" i="5"/>
  <c r="I1053" i="5"/>
  <c r="V1045" i="5"/>
  <c r="E1045" i="5" s="1"/>
  <c r="X1045" i="5" s="1"/>
  <c r="AB1045" i="5"/>
  <c r="V1037" i="5"/>
  <c r="E1037" i="5" s="1"/>
  <c r="X1037" i="5" s="1"/>
  <c r="V1029" i="5"/>
  <c r="E1029" i="5" s="1"/>
  <c r="X1029" i="5" s="1"/>
  <c r="AB1029" i="5"/>
  <c r="V1021" i="5"/>
  <c r="E1021" i="5" s="1"/>
  <c r="X1021" i="5" s="1"/>
  <c r="I1021" i="5"/>
  <c r="AB1021" i="5"/>
  <c r="H1013" i="5"/>
  <c r="J1005" i="5"/>
  <c r="H1005" i="5"/>
  <c r="I1005" i="5"/>
  <c r="F997" i="5"/>
  <c r="R997" i="5"/>
  <c r="H997" i="5"/>
  <c r="V989" i="5"/>
  <c r="E989" i="5" s="1"/>
  <c r="X989" i="5" s="1"/>
  <c r="G989" i="5"/>
  <c r="V973" i="5"/>
  <c r="E973" i="5" s="1"/>
  <c r="X973" i="5" s="1"/>
  <c r="V965" i="5"/>
  <c r="E965" i="5" s="1"/>
  <c r="X965" i="5" s="1"/>
  <c r="AB965" i="5"/>
  <c r="V957" i="5"/>
  <c r="E957" i="5" s="1"/>
  <c r="X957" i="5" s="1"/>
  <c r="AB957" i="5"/>
  <c r="V949" i="5"/>
  <c r="E949" i="5" s="1"/>
  <c r="X949" i="5" s="1"/>
  <c r="AB949" i="5"/>
  <c r="V941" i="5"/>
  <c r="E941" i="5" s="1"/>
  <c r="X941" i="5" s="1"/>
  <c r="AB941" i="5"/>
  <c r="V933" i="5"/>
  <c r="E933" i="5" s="1"/>
  <c r="X933" i="5" s="1"/>
  <c r="AB933" i="5"/>
  <c r="V925" i="5"/>
  <c r="E925" i="5" s="1"/>
  <c r="X925" i="5" s="1"/>
  <c r="F925" i="5"/>
  <c r="AB925" i="5"/>
  <c r="AB917" i="5"/>
  <c r="V917" i="5"/>
  <c r="E917" i="5" s="1"/>
  <c r="X917" i="5" s="1"/>
  <c r="V909" i="5"/>
  <c r="E909" i="5" s="1"/>
  <c r="X909" i="5" s="1"/>
  <c r="AB909" i="5"/>
  <c r="V901" i="5"/>
  <c r="E901" i="5" s="1"/>
  <c r="X901" i="5" s="1"/>
  <c r="AB901" i="5"/>
  <c r="I893" i="5"/>
  <c r="J893" i="5"/>
  <c r="F893" i="5"/>
  <c r="R893" i="5"/>
  <c r="V885" i="5"/>
  <c r="E885" i="5" s="1"/>
  <c r="X885" i="5" s="1"/>
  <c r="AB885" i="5"/>
  <c r="V869" i="5"/>
  <c r="E869" i="5" s="1"/>
  <c r="X869" i="5" s="1"/>
  <c r="AB869" i="5"/>
  <c r="V861" i="5"/>
  <c r="E861" i="5" s="1"/>
  <c r="X861" i="5" s="1"/>
  <c r="H861" i="5"/>
  <c r="AB861" i="5"/>
  <c r="V845" i="5"/>
  <c r="E845" i="5" s="1"/>
  <c r="X845" i="5" s="1"/>
  <c r="AB845" i="5"/>
  <c r="V837" i="5"/>
  <c r="E837" i="5" s="1"/>
  <c r="X837" i="5" s="1"/>
  <c r="AB837" i="5"/>
  <c r="V829" i="5"/>
  <c r="E829" i="5" s="1"/>
  <c r="X829" i="5" s="1"/>
  <c r="AB829" i="5"/>
  <c r="V821" i="5"/>
  <c r="E821" i="5" s="1"/>
  <c r="X821" i="5" s="1"/>
  <c r="G821" i="5"/>
  <c r="AB821" i="5"/>
  <c r="V813" i="5"/>
  <c r="E813" i="5" s="1"/>
  <c r="X813" i="5" s="1"/>
  <c r="AB813" i="5"/>
  <c r="V805" i="5"/>
  <c r="E805" i="5" s="1"/>
  <c r="X805" i="5" s="1"/>
  <c r="AB805" i="5"/>
  <c r="V797" i="5"/>
  <c r="E797" i="5" s="1"/>
  <c r="X797" i="5" s="1"/>
  <c r="AB797" i="5"/>
  <c r="V789" i="5"/>
  <c r="E789" i="5" s="1"/>
  <c r="X789" i="5" s="1"/>
  <c r="H789" i="5"/>
  <c r="AB789" i="5"/>
  <c r="V781" i="5"/>
  <c r="E781" i="5" s="1"/>
  <c r="X781" i="5" s="1"/>
  <c r="AB781" i="5"/>
  <c r="V773" i="5"/>
  <c r="E773" i="5" s="1"/>
  <c r="X773" i="5" s="1"/>
  <c r="AB773" i="5"/>
  <c r="V765" i="5"/>
  <c r="E765" i="5" s="1"/>
  <c r="X765" i="5" s="1"/>
  <c r="R765" i="5"/>
  <c r="AB765" i="5"/>
  <c r="AB741" i="5"/>
  <c r="V741" i="5"/>
  <c r="E741" i="5" s="1"/>
  <c r="X741" i="5" s="1"/>
  <c r="V733" i="5"/>
  <c r="E733" i="5" s="1"/>
  <c r="X733" i="5" s="1"/>
  <c r="AB725" i="5"/>
  <c r="V725" i="5"/>
  <c r="E725" i="5" s="1"/>
  <c r="X725" i="5" s="1"/>
  <c r="AB677" i="5"/>
  <c r="V677" i="5"/>
  <c r="E677" i="5" s="1"/>
  <c r="X677" i="5" s="1"/>
  <c r="R677" i="5"/>
  <c r="AB661" i="5"/>
  <c r="V661" i="5"/>
  <c r="E661" i="5" s="1"/>
  <c r="X661" i="5" s="1"/>
  <c r="H661" i="5"/>
  <c r="V645" i="5"/>
  <c r="E645" i="5" s="1"/>
  <c r="X645" i="5" s="1"/>
  <c r="I645" i="5"/>
  <c r="AB637" i="5"/>
  <c r="V621" i="5"/>
  <c r="E621" i="5" s="1"/>
  <c r="X621" i="5" s="1"/>
  <c r="AB621" i="5"/>
  <c r="V605" i="5"/>
  <c r="E605" i="5" s="1"/>
  <c r="X605" i="5" s="1"/>
  <c r="V597" i="5"/>
  <c r="E597" i="5" s="1"/>
  <c r="X597" i="5" s="1"/>
  <c r="AB597" i="5"/>
  <c r="V581" i="5"/>
  <c r="E581" i="5" s="1"/>
  <c r="X581" i="5" s="1"/>
  <c r="G581" i="5"/>
  <c r="AB581" i="5"/>
  <c r="V565" i="5"/>
  <c r="E565" i="5" s="1"/>
  <c r="X565" i="5" s="1"/>
  <c r="V557" i="5"/>
  <c r="E557" i="5" s="1"/>
  <c r="X557" i="5" s="1"/>
  <c r="R557" i="5"/>
  <c r="AB557" i="5"/>
  <c r="V549" i="5"/>
  <c r="E549" i="5" s="1"/>
  <c r="X549" i="5" s="1"/>
  <c r="AB549" i="5"/>
  <c r="V533" i="5"/>
  <c r="E533" i="5" s="1"/>
  <c r="X533" i="5" s="1"/>
  <c r="G533" i="5"/>
  <c r="AB533" i="5"/>
  <c r="V525" i="5"/>
  <c r="E525" i="5" s="1"/>
  <c r="X525" i="5" s="1"/>
  <c r="J525" i="5"/>
  <c r="J517" i="5"/>
  <c r="V509" i="5"/>
  <c r="E509" i="5" s="1"/>
  <c r="X509" i="5" s="1"/>
  <c r="AB509" i="5"/>
  <c r="I501" i="5"/>
  <c r="J501" i="5"/>
  <c r="F501" i="5"/>
  <c r="R501" i="5"/>
  <c r="AB477" i="5"/>
  <c r="V477" i="5"/>
  <c r="E477" i="5" s="1"/>
  <c r="X477" i="5" s="1"/>
  <c r="G477" i="5"/>
  <c r="V469" i="5"/>
  <c r="E469" i="5" s="1"/>
  <c r="X469" i="5" s="1"/>
  <c r="AB469" i="5"/>
  <c r="H461" i="5"/>
  <c r="J461" i="5"/>
  <c r="V453" i="5"/>
  <c r="E453" i="5" s="1"/>
  <c r="X453" i="5" s="1"/>
  <c r="G453" i="5"/>
  <c r="V445" i="5"/>
  <c r="E445" i="5" s="1"/>
  <c r="X445" i="5" s="1"/>
  <c r="F445" i="5"/>
  <c r="AB445" i="5"/>
  <c r="G437" i="5"/>
  <c r="I437" i="5"/>
  <c r="J437" i="5"/>
  <c r="R437" i="5"/>
  <c r="V421" i="5"/>
  <c r="E421" i="5" s="1"/>
  <c r="X421" i="5" s="1"/>
  <c r="G421" i="5"/>
  <c r="AB421" i="5"/>
  <c r="AB397" i="5"/>
  <c r="V397" i="5"/>
  <c r="E397" i="5" s="1"/>
  <c r="X397" i="5" s="1"/>
  <c r="V389" i="5"/>
  <c r="E389" i="5" s="1"/>
  <c r="X389" i="5" s="1"/>
  <c r="AB389" i="5"/>
  <c r="V357" i="5"/>
  <c r="E357" i="5" s="1"/>
  <c r="X357" i="5" s="1"/>
  <c r="G357" i="5"/>
  <c r="V349" i="5"/>
  <c r="E349" i="5" s="1"/>
  <c r="X349" i="5" s="1"/>
  <c r="G349" i="5"/>
  <c r="AB349" i="5"/>
  <c r="V325" i="5"/>
  <c r="E325" i="5" s="1"/>
  <c r="X325" i="5" s="1"/>
  <c r="G325" i="5"/>
  <c r="AB325" i="5"/>
  <c r="V317" i="5"/>
  <c r="E317" i="5" s="1"/>
  <c r="X317" i="5" s="1"/>
  <c r="V301" i="5"/>
  <c r="E301" i="5" s="1"/>
  <c r="X301" i="5" s="1"/>
  <c r="AB301" i="5"/>
  <c r="V293" i="5"/>
  <c r="E293" i="5" s="1"/>
  <c r="X293" i="5" s="1"/>
  <c r="AB293" i="5"/>
  <c r="AB277" i="5"/>
  <c r="V277" i="5"/>
  <c r="E277" i="5" s="1"/>
  <c r="X277" i="5" s="1"/>
  <c r="V269" i="5"/>
  <c r="E269" i="5" s="1"/>
  <c r="X269" i="5" s="1"/>
  <c r="I269" i="5"/>
  <c r="AB269" i="5"/>
  <c r="J261" i="5"/>
  <c r="R261" i="5"/>
  <c r="G245" i="5"/>
  <c r="I245" i="5"/>
  <c r="J245" i="5"/>
  <c r="F245" i="5"/>
  <c r="V237" i="5"/>
  <c r="E237" i="5" s="1"/>
  <c r="X237" i="5" s="1"/>
  <c r="AB237" i="5"/>
  <c r="AB229" i="5"/>
  <c r="V229" i="5"/>
  <c r="E229" i="5" s="1"/>
  <c r="X229" i="5" s="1"/>
  <c r="V213" i="5"/>
  <c r="E213" i="5" s="1"/>
  <c r="X213" i="5" s="1"/>
  <c r="AB213" i="5"/>
  <c r="V197" i="5"/>
  <c r="E197" i="5" s="1"/>
  <c r="X197" i="5" s="1"/>
  <c r="AB197" i="5"/>
  <c r="V173" i="5"/>
  <c r="E173" i="5" s="1"/>
  <c r="X173" i="5" s="1"/>
  <c r="V165" i="5"/>
  <c r="E165" i="5" s="1"/>
  <c r="X165" i="5" s="1"/>
  <c r="G165" i="5"/>
  <c r="V157" i="5"/>
  <c r="E157" i="5" s="1"/>
  <c r="X157" i="5" s="1"/>
  <c r="H157" i="5"/>
  <c r="V149" i="5"/>
  <c r="E149" i="5" s="1"/>
  <c r="X149" i="5" s="1"/>
  <c r="H149" i="5"/>
  <c r="AB149" i="5"/>
  <c r="V141" i="5"/>
  <c r="E141" i="5" s="1"/>
  <c r="X141" i="5" s="1"/>
  <c r="I141" i="5"/>
  <c r="AB141" i="5"/>
  <c r="V133" i="5"/>
  <c r="E133" i="5" s="1"/>
  <c r="X133" i="5" s="1"/>
  <c r="AB133" i="5"/>
  <c r="V125" i="5"/>
  <c r="E125" i="5" s="1"/>
  <c r="X125" i="5" s="1"/>
  <c r="AB125" i="5"/>
  <c r="V117" i="5"/>
  <c r="E117" i="5" s="1"/>
  <c r="X117" i="5" s="1"/>
  <c r="H117" i="5"/>
  <c r="AB117" i="5"/>
  <c r="V109" i="5"/>
  <c r="E109" i="5" s="1"/>
  <c r="X109" i="5" s="1"/>
  <c r="V101" i="5"/>
  <c r="E101" i="5" s="1"/>
  <c r="X101" i="5" s="1"/>
  <c r="G101" i="5"/>
  <c r="AB93" i="5"/>
  <c r="V93" i="5"/>
  <c r="E93" i="5" s="1"/>
  <c r="X93" i="5" s="1"/>
  <c r="V69" i="5"/>
  <c r="E69" i="5" s="1"/>
  <c r="X69" i="5" s="1"/>
  <c r="AB69" i="5"/>
  <c r="V61" i="5"/>
  <c r="E61" i="5" s="1"/>
  <c r="X61" i="5" s="1"/>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E637" i="5" s="1"/>
  <c r="X637" i="5" s="1"/>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E485" i="5" s="1"/>
  <c r="X485" i="5" s="1"/>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E2404" i="5" s="1"/>
  <c r="X2404" i="5" s="1"/>
  <c r="G2404" i="5"/>
  <c r="V2236" i="5"/>
  <c r="E2236" i="5" s="1"/>
  <c r="X2236" i="5" s="1"/>
  <c r="F2236" i="5"/>
  <c r="V2228" i="5"/>
  <c r="E2228" i="5" s="1"/>
  <c r="X2228" i="5" s="1"/>
  <c r="G2228" i="5"/>
  <c r="V2164" i="5"/>
  <c r="E2164" i="5" s="1"/>
  <c r="X2164" i="5" s="1"/>
  <c r="G2164" i="5"/>
  <c r="V2132" i="5"/>
  <c r="E2132" i="5" s="1"/>
  <c r="X2132" i="5" s="1"/>
  <c r="V2020" i="5"/>
  <c r="E2020" i="5" s="1"/>
  <c r="X2020" i="5" s="1"/>
  <c r="G2020" i="5"/>
  <c r="V2004" i="5"/>
  <c r="E2004" i="5" s="1"/>
  <c r="X2004" i="5" s="1"/>
  <c r="F2004" i="5"/>
  <c r="V1980" i="5"/>
  <c r="E1980" i="5" s="1"/>
  <c r="X1980" i="5" s="1"/>
  <c r="V1964" i="5"/>
  <c r="E1964" i="5" s="1"/>
  <c r="X1964" i="5" s="1"/>
  <c r="G1964" i="5"/>
  <c r="V1940" i="5"/>
  <c r="E1940" i="5" s="1"/>
  <c r="X1940" i="5" s="1"/>
  <c r="H1940" i="5"/>
  <c r="V1924" i="5"/>
  <c r="E1924" i="5" s="1"/>
  <c r="X1924" i="5" s="1"/>
  <c r="G1924" i="5"/>
  <c r="V1908" i="5"/>
  <c r="E1908" i="5" s="1"/>
  <c r="X1908" i="5" s="1"/>
  <c r="V1780" i="5"/>
  <c r="E1780" i="5" s="1"/>
  <c r="X1780" i="5" s="1"/>
  <c r="V1772" i="5"/>
  <c r="E1772" i="5" s="1"/>
  <c r="X1772" i="5" s="1"/>
  <c r="G1772" i="5"/>
  <c r="V1756" i="5"/>
  <c r="E1756" i="5" s="1"/>
  <c r="X1756" i="5" s="1"/>
  <c r="I1756" i="5"/>
  <c r="V1740" i="5"/>
  <c r="E1740" i="5" s="1"/>
  <c r="X1740" i="5" s="1"/>
  <c r="V1732" i="5"/>
  <c r="E1732" i="5" s="1"/>
  <c r="X1732" i="5" s="1"/>
  <c r="G1732" i="5"/>
  <c r="V1356" i="5"/>
  <c r="E1356" i="5" s="1"/>
  <c r="X1356" i="5" s="1"/>
  <c r="R1356" i="5"/>
  <c r="H1324" i="5"/>
  <c r="I1324" i="5"/>
  <c r="J1188" i="5"/>
  <c r="H1188" i="5"/>
  <c r="I1188" i="5"/>
  <c r="I1100" i="5"/>
  <c r="G932" i="5"/>
  <c r="AB852" i="5"/>
  <c r="V852" i="5"/>
  <c r="E852" i="5" s="1"/>
  <c r="X852" i="5" s="1"/>
  <c r="AB788" i="5"/>
  <c r="V788" i="5"/>
  <c r="E788" i="5" s="1"/>
  <c r="X788" i="5" s="1"/>
  <c r="J788" i="5"/>
  <c r="V764" i="5"/>
  <c r="E764" i="5" s="1"/>
  <c r="X764" i="5" s="1"/>
  <c r="AB764" i="5"/>
  <c r="V652" i="5"/>
  <c r="E652" i="5" s="1"/>
  <c r="X652" i="5" s="1"/>
  <c r="R652" i="5"/>
  <c r="AB652" i="5"/>
  <c r="V636" i="5"/>
  <c r="E636" i="5" s="1"/>
  <c r="X636" i="5" s="1"/>
  <c r="AB636" i="5"/>
  <c r="AB628" i="5"/>
  <c r="V628" i="5"/>
  <c r="E628" i="5" s="1"/>
  <c r="X628" i="5" s="1"/>
  <c r="R628" i="5"/>
  <c r="I620" i="5"/>
  <c r="F612" i="5"/>
  <c r="H612" i="5"/>
  <c r="R612" i="5"/>
  <c r="AB580" i="5"/>
  <c r="V580" i="5"/>
  <c r="E580" i="5" s="1"/>
  <c r="X580" i="5" s="1"/>
  <c r="V572" i="5"/>
  <c r="E572" i="5" s="1"/>
  <c r="X572" i="5" s="1"/>
  <c r="H572" i="5"/>
  <c r="AB572" i="5"/>
  <c r="V556" i="5"/>
  <c r="E556" i="5" s="1"/>
  <c r="X556" i="5" s="1"/>
  <c r="AB556" i="5"/>
  <c r="V228" i="5"/>
  <c r="E228" i="5" s="1"/>
  <c r="X228" i="5" s="1"/>
  <c r="F228" i="5"/>
  <c r="AB228" i="5"/>
  <c r="V204" i="5"/>
  <c r="E204" i="5" s="1"/>
  <c r="X204" i="5" s="1"/>
  <c r="AB204" i="5"/>
  <c r="AB180" i="5"/>
  <c r="V180" i="5"/>
  <c r="E180" i="5" s="1"/>
  <c r="X180" i="5" s="1"/>
  <c r="AB132" i="5"/>
  <c r="V132" i="5"/>
  <c r="E132" i="5" s="1"/>
  <c r="X132" i="5" s="1"/>
  <c r="H132" i="5"/>
  <c r="AB116" i="5"/>
  <c r="V116" i="5"/>
  <c r="E116" i="5" s="1"/>
  <c r="X116" i="5" s="1"/>
  <c r="V100" i="5"/>
  <c r="E100" i="5" s="1"/>
  <c r="X100" i="5" s="1"/>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E2306" i="5" s="1"/>
  <c r="X2306" i="5" s="1"/>
  <c r="G2306" i="5"/>
  <c r="AB146" i="5"/>
  <c r="V2346" i="5"/>
  <c r="E2346" i="5" s="1"/>
  <c r="X2346" i="5" s="1"/>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E1549" i="5" s="1"/>
  <c r="X1549" i="5" s="1"/>
  <c r="F1549" i="5"/>
  <c r="V1269" i="5"/>
  <c r="E1269" i="5" s="1"/>
  <c r="X1269" i="5" s="1"/>
  <c r="AB1269" i="5"/>
  <c r="V1157" i="5"/>
  <c r="E1157" i="5" s="1"/>
  <c r="X1157" i="5" s="1"/>
  <c r="G1157" i="5"/>
  <c r="V981" i="5"/>
  <c r="E981" i="5" s="1"/>
  <c r="X981" i="5" s="1"/>
  <c r="R981" i="5"/>
  <c r="G1957" i="5"/>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46" i="5"/>
  <c r="S83" i="5"/>
  <c r="T80" i="5"/>
  <c r="S63" i="5"/>
  <c r="S65" i="5"/>
  <c r="T72" i="5"/>
  <c r="T77" i="5"/>
  <c r="T35" i="5"/>
  <c r="S86" i="5"/>
  <c r="T43" i="5"/>
  <c r="T73" i="5"/>
  <c r="T88" i="5"/>
  <c r="T57" i="5"/>
  <c r="T23" i="5"/>
  <c r="T76" i="5"/>
  <c r="T89" i="5"/>
  <c r="T40"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G21" i="5"/>
  <c r="AB15" i="5"/>
  <c r="V12" i="5"/>
  <c r="R12" i="5" s="1"/>
  <c r="AB8" i="5"/>
  <c r="AB16" i="5"/>
  <c r="V10" i="5"/>
  <c r="AB9" i="5"/>
  <c r="V9" i="5"/>
  <c r="AB13" i="5"/>
  <c r="V15" i="5"/>
  <c r="R15" i="5" s="1"/>
  <c r="AB14" i="5"/>
  <c r="AB11" i="5"/>
  <c r="V16" i="5"/>
  <c r="R16" i="5" s="1"/>
  <c r="R8" i="5"/>
  <c r="V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S39" i="5"/>
  <c r="T61" i="5"/>
  <c r="T69" i="5"/>
  <c r="S59" i="5"/>
  <c r="S56" i="5"/>
  <c r="S34" i="5"/>
  <c r="S72" i="5"/>
  <c r="S31" i="5"/>
  <c r="S50" i="5"/>
  <c r="S41" i="5"/>
  <c r="T45" i="5"/>
  <c r="S33" i="5"/>
  <c r="S60" i="5"/>
  <c r="T37" i="5"/>
  <c r="S27" i="5"/>
  <c r="S20" i="5"/>
  <c r="S74" i="5"/>
  <c r="S36" i="5"/>
  <c r="S29" i="5"/>
  <c r="S93" i="5"/>
  <c r="R10" i="5"/>
  <c r="S69" i="5"/>
  <c r="S61" i="5"/>
  <c r="S45" i="5"/>
  <c r="S37" i="5"/>
  <c r="S21" i="5"/>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E2363" i="5" s="1"/>
  <c r="X2363" i="5" s="1"/>
  <c r="G2363" i="5"/>
  <c r="G2323" i="5"/>
  <c r="H2323" i="5"/>
  <c r="I2323" i="5"/>
  <c r="J2323" i="5"/>
  <c r="F2323" i="5"/>
  <c r="R2323" i="5"/>
  <c r="I2203" i="5"/>
  <c r="H2203" i="5"/>
  <c r="F2131" i="5"/>
  <c r="J2131" i="5"/>
  <c r="G2131" i="5"/>
  <c r="H2043" i="5"/>
  <c r="G2035" i="5"/>
  <c r="I2035" i="5"/>
  <c r="R2035" i="5"/>
  <c r="F2011" i="5"/>
  <c r="V2003" i="5"/>
  <c r="E2003" i="5" s="1"/>
  <c r="X2003" i="5" s="1"/>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E1619" i="5" s="1"/>
  <c r="X1619" i="5" s="1"/>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E2484" i="5" s="1"/>
  <c r="X2484" i="5" s="1"/>
  <c r="AB2463" i="5"/>
  <c r="F1732" i="5"/>
  <c r="R1964" i="5"/>
  <c r="V2455" i="5"/>
  <c r="E2455" i="5" s="1"/>
  <c r="X2455" i="5" s="1"/>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E2202" i="5" s="1"/>
  <c r="X2202" i="5" s="1"/>
  <c r="G2202" i="5"/>
  <c r="V2170" i="5"/>
  <c r="E2170" i="5" s="1"/>
  <c r="X2170" i="5" s="1"/>
  <c r="G2170" i="5"/>
  <c r="V2162" i="5"/>
  <c r="E2162" i="5" s="1"/>
  <c r="X2162" i="5" s="1"/>
  <c r="G2162" i="5"/>
  <c r="AB2162" i="5"/>
  <c r="V2114" i="5"/>
  <c r="E2114" i="5" s="1"/>
  <c r="X2114" i="5" s="1"/>
  <c r="G2114" i="5"/>
  <c r="AB2114" i="5"/>
  <c r="V2098" i="5"/>
  <c r="E2098" i="5" s="1"/>
  <c r="X2098" i="5" s="1"/>
  <c r="G2098" i="5"/>
  <c r="V2082" i="5"/>
  <c r="E2082" i="5" s="1"/>
  <c r="X2082" i="5" s="1"/>
  <c r="G2082" i="5"/>
  <c r="V2058" i="5"/>
  <c r="E2058" i="5" s="1"/>
  <c r="X2058" i="5" s="1"/>
  <c r="G2058" i="5"/>
  <c r="AB2058" i="5"/>
  <c r="V1994" i="5"/>
  <c r="E1994" i="5" s="1"/>
  <c r="X1994" i="5" s="1"/>
  <c r="AB1994" i="5"/>
  <c r="V1938" i="5"/>
  <c r="E1938" i="5" s="1"/>
  <c r="X1938" i="5" s="1"/>
  <c r="R1938" i="5"/>
  <c r="AB1938" i="5"/>
  <c r="V1914" i="5"/>
  <c r="E1914" i="5" s="1"/>
  <c r="X1914" i="5" s="1"/>
  <c r="AB1914" i="5"/>
  <c r="V1882" i="5"/>
  <c r="E1882" i="5" s="1"/>
  <c r="X1882" i="5" s="1"/>
  <c r="G1882" i="5"/>
  <c r="V1834" i="5"/>
  <c r="E1834" i="5" s="1"/>
  <c r="X1834" i="5" s="1"/>
  <c r="AB1834" i="5"/>
  <c r="V1826" i="5"/>
  <c r="E1826" i="5" s="1"/>
  <c r="X1826" i="5" s="1"/>
  <c r="G1826" i="5"/>
  <c r="AB1826" i="5"/>
  <c r="V1786" i="5"/>
  <c r="E1786" i="5" s="1"/>
  <c r="X1786" i="5" s="1"/>
  <c r="G1786" i="5"/>
  <c r="AB1786" i="5"/>
  <c r="H1762" i="5"/>
  <c r="J1762" i="5"/>
  <c r="R1762" i="5"/>
  <c r="F1762" i="5"/>
  <c r="I1762" i="5"/>
  <c r="V1730" i="5"/>
  <c r="E1730" i="5" s="1"/>
  <c r="X1730" i="5" s="1"/>
  <c r="AB1730" i="5"/>
  <c r="R1650" i="5"/>
  <c r="V1634" i="5"/>
  <c r="E1634" i="5" s="1"/>
  <c r="X1634" i="5" s="1"/>
  <c r="G1634" i="5"/>
  <c r="V1514" i="5"/>
  <c r="E1514" i="5" s="1"/>
  <c r="X1514" i="5" s="1"/>
  <c r="AB1514" i="5"/>
  <c r="F1506" i="5"/>
  <c r="I1506" i="5"/>
  <c r="V1466" i="5"/>
  <c r="E1466" i="5" s="1"/>
  <c r="X1466" i="5" s="1"/>
  <c r="AB1466" i="5"/>
  <c r="V1434" i="5"/>
  <c r="E1434" i="5" s="1"/>
  <c r="X1434" i="5" s="1"/>
  <c r="G1434" i="5"/>
  <c r="AB1434" i="5"/>
  <c r="V1418" i="5"/>
  <c r="E1418" i="5" s="1"/>
  <c r="X1418" i="5" s="1"/>
  <c r="AB1418" i="5"/>
  <c r="V1386" i="5"/>
  <c r="E1386" i="5" s="1"/>
  <c r="X1386" i="5" s="1"/>
  <c r="G1386" i="5"/>
  <c r="AB1386" i="5"/>
  <c r="J1330" i="5"/>
  <c r="V1290" i="5"/>
  <c r="E1290" i="5" s="1"/>
  <c r="X1290" i="5" s="1"/>
  <c r="G1290" i="5"/>
  <c r="V1266" i="5"/>
  <c r="E1266" i="5" s="1"/>
  <c r="X1266" i="5" s="1"/>
  <c r="AB1266" i="5"/>
  <c r="V1234" i="5"/>
  <c r="E1234" i="5" s="1"/>
  <c r="X1234" i="5" s="1"/>
  <c r="AB1234" i="5"/>
  <c r="V1170" i="5"/>
  <c r="E1170" i="5" s="1"/>
  <c r="X1170" i="5" s="1"/>
  <c r="G1170" i="5"/>
  <c r="V1162" i="5"/>
  <c r="E1162" i="5" s="1"/>
  <c r="X1162" i="5" s="1"/>
  <c r="AB1162" i="5"/>
  <c r="V1154" i="5"/>
  <c r="E1154" i="5" s="1"/>
  <c r="X1154" i="5" s="1"/>
  <c r="AB1154" i="5"/>
  <c r="V1106" i="5"/>
  <c r="E1106" i="5" s="1"/>
  <c r="X1106" i="5" s="1"/>
  <c r="G1106" i="5"/>
  <c r="V1090" i="5"/>
  <c r="E1090" i="5" s="1"/>
  <c r="X1090" i="5" s="1"/>
  <c r="G1090" i="5"/>
  <c r="H1058" i="5"/>
  <c r="F1058" i="5"/>
  <c r="I1058" i="5"/>
  <c r="V1026" i="5"/>
  <c r="E1026" i="5" s="1"/>
  <c r="X1026" i="5" s="1"/>
  <c r="G1026" i="5"/>
  <c r="F938" i="5"/>
  <c r="J938" i="5"/>
  <c r="I938" i="5"/>
  <c r="H938" i="5"/>
  <c r="V874" i="5"/>
  <c r="E874" i="5" s="1"/>
  <c r="X874" i="5" s="1"/>
  <c r="AB874" i="5"/>
  <c r="V834" i="5"/>
  <c r="E834" i="5" s="1"/>
  <c r="X834" i="5" s="1"/>
  <c r="AB834" i="5"/>
  <c r="V770" i="5"/>
  <c r="E770" i="5" s="1"/>
  <c r="X770" i="5" s="1"/>
  <c r="AB770" i="5"/>
  <c r="V754" i="5"/>
  <c r="E754" i="5" s="1"/>
  <c r="X754" i="5" s="1"/>
  <c r="AB754" i="5"/>
  <c r="V730" i="5"/>
  <c r="E730" i="5" s="1"/>
  <c r="X730" i="5" s="1"/>
  <c r="G730" i="5"/>
  <c r="AB730" i="5"/>
  <c r="V698" i="5"/>
  <c r="E698" i="5" s="1"/>
  <c r="X698" i="5" s="1"/>
  <c r="AB698" i="5"/>
  <c r="V666" i="5"/>
  <c r="E666" i="5" s="1"/>
  <c r="X666" i="5" s="1"/>
  <c r="G666" i="5"/>
  <c r="AB666" i="5"/>
  <c r="V626" i="5"/>
  <c r="E626" i="5" s="1"/>
  <c r="X626" i="5" s="1"/>
  <c r="AB626" i="5"/>
  <c r="H610" i="5"/>
  <c r="R610" i="5"/>
  <c r="F610" i="5"/>
  <c r="G586" i="5"/>
  <c r="F586" i="5"/>
  <c r="H586" i="5"/>
  <c r="R586" i="5"/>
  <c r="J586" i="5"/>
  <c r="I586" i="5"/>
  <c r="V522" i="5"/>
  <c r="E522" i="5" s="1"/>
  <c r="X522" i="5" s="1"/>
  <c r="AB522" i="5"/>
  <c r="V338" i="5"/>
  <c r="E338" i="5" s="1"/>
  <c r="X338" i="5" s="1"/>
  <c r="AB338" i="5"/>
  <c r="V306" i="5"/>
  <c r="E306" i="5" s="1"/>
  <c r="X306" i="5" s="1"/>
  <c r="G306" i="5"/>
  <c r="V234" i="5"/>
  <c r="E234" i="5" s="1"/>
  <c r="X234" i="5" s="1"/>
  <c r="G234" i="5"/>
  <c r="AB234" i="5"/>
  <c r="V218" i="5"/>
  <c r="E218" i="5" s="1"/>
  <c r="X218" i="5" s="1"/>
  <c r="R218" i="5"/>
  <c r="AB218" i="5"/>
  <c r="V34" i="5"/>
  <c r="E34" i="5" s="1"/>
  <c r="X34" i="5" s="1"/>
  <c r="G34" i="5"/>
  <c r="G3" i="5"/>
  <c r="C19" i="3"/>
  <c r="B20" i="4"/>
  <c r="A11"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E2490" i="5" s="1"/>
  <c r="X2490" i="5" s="1"/>
  <c r="AB2490" i="5"/>
  <c r="V2482" i="5"/>
  <c r="E2482" i="5" s="1"/>
  <c r="X2482" i="5" s="1"/>
  <c r="AB2482" i="5"/>
  <c r="V2474" i="5"/>
  <c r="E2474" i="5" s="1"/>
  <c r="X2474" i="5" s="1"/>
  <c r="G2474" i="5"/>
  <c r="AB2474" i="5"/>
  <c r="V2466" i="5"/>
  <c r="E2466" i="5" s="1"/>
  <c r="X2466" i="5" s="1"/>
  <c r="AB2466" i="5"/>
  <c r="J2458" i="5"/>
  <c r="I2458" i="5"/>
  <c r="R2458" i="5"/>
  <c r="H2458" i="5"/>
  <c r="V2450" i="5"/>
  <c r="E2450" i="5" s="1"/>
  <c r="X2450" i="5" s="1"/>
  <c r="G2450" i="5"/>
  <c r="AB2450" i="5"/>
  <c r="I2442" i="5"/>
  <c r="V2434" i="5"/>
  <c r="E2434" i="5" s="1"/>
  <c r="X2434" i="5" s="1"/>
  <c r="G2434" i="5"/>
  <c r="AB2434" i="5"/>
  <c r="V2426" i="5"/>
  <c r="E2426" i="5" s="1"/>
  <c r="X2426" i="5" s="1"/>
  <c r="G2426" i="5"/>
  <c r="G2418" i="5"/>
  <c r="R2418" i="5"/>
  <c r="I2418" i="5"/>
  <c r="F2418" i="5"/>
  <c r="J2418" i="5"/>
  <c r="H2418" i="5"/>
  <c r="V2410" i="5"/>
  <c r="E2410" i="5" s="1"/>
  <c r="X2410" i="5" s="1"/>
  <c r="G2410" i="5"/>
  <c r="AB2410" i="5"/>
  <c r="V2402" i="5"/>
  <c r="E2402" i="5" s="1"/>
  <c r="X2402" i="5" s="1"/>
  <c r="G2402" i="5"/>
  <c r="AB2402" i="5"/>
  <c r="V2394" i="5"/>
  <c r="E2394" i="5" s="1"/>
  <c r="X2394" i="5" s="1"/>
  <c r="G2394" i="5"/>
  <c r="AB2394" i="5"/>
  <c r="V2386" i="5"/>
  <c r="E2386" i="5" s="1"/>
  <c r="X2386" i="5" s="1"/>
  <c r="AB2386" i="5"/>
  <c r="V2378" i="5"/>
  <c r="E2378" i="5" s="1"/>
  <c r="X2378" i="5" s="1"/>
  <c r="G2378" i="5"/>
  <c r="AB2378" i="5"/>
  <c r="V2370" i="5"/>
  <c r="E2370" i="5" s="1"/>
  <c r="X2370" i="5" s="1"/>
  <c r="G2370" i="5"/>
  <c r="AB2370" i="5"/>
  <c r="V2362" i="5"/>
  <c r="E2362" i="5" s="1"/>
  <c r="X2362" i="5" s="1"/>
  <c r="G2362" i="5"/>
  <c r="AB2362" i="5"/>
  <c r="V2354" i="5"/>
  <c r="E2354" i="5" s="1"/>
  <c r="X2354" i="5" s="1"/>
  <c r="AB2354" i="5"/>
  <c r="V2338" i="5"/>
  <c r="E2338" i="5" s="1"/>
  <c r="X2338" i="5" s="1"/>
  <c r="AB2338" i="5"/>
  <c r="V2330" i="5"/>
  <c r="E2330" i="5" s="1"/>
  <c r="X2330" i="5" s="1"/>
  <c r="AB2330" i="5"/>
  <c r="V2322" i="5"/>
  <c r="E2322" i="5" s="1"/>
  <c r="X2322" i="5" s="1"/>
  <c r="G2322" i="5"/>
  <c r="AB2322" i="5"/>
  <c r="V2314" i="5"/>
  <c r="E2314" i="5" s="1"/>
  <c r="X2314" i="5" s="1"/>
  <c r="G2314" i="5"/>
  <c r="AB2314" i="5"/>
  <c r="V2298" i="5"/>
  <c r="E2298" i="5" s="1"/>
  <c r="X2298" i="5" s="1"/>
  <c r="AB2298" i="5"/>
  <c r="V2290" i="5"/>
  <c r="E2290" i="5" s="1"/>
  <c r="X2290" i="5" s="1"/>
  <c r="G2290" i="5"/>
  <c r="V2282" i="5"/>
  <c r="E2282" i="5" s="1"/>
  <c r="X2282" i="5" s="1"/>
  <c r="G2282" i="5"/>
  <c r="V2266" i="5"/>
  <c r="E2266" i="5" s="1"/>
  <c r="X2266" i="5" s="1"/>
  <c r="G2266" i="5"/>
  <c r="V2258" i="5"/>
  <c r="E2258" i="5" s="1"/>
  <c r="X2258" i="5" s="1"/>
  <c r="H2258" i="5"/>
  <c r="V2250" i="5"/>
  <c r="E2250" i="5" s="1"/>
  <c r="X2250" i="5" s="1"/>
  <c r="G2250" i="5"/>
  <c r="V2242" i="5"/>
  <c r="E2242" i="5" s="1"/>
  <c r="X2242" i="5" s="1"/>
  <c r="G2242" i="5"/>
  <c r="V2234" i="5"/>
  <c r="E2234" i="5" s="1"/>
  <c r="X2234" i="5" s="1"/>
  <c r="G2234" i="5"/>
  <c r="AB2234" i="5"/>
  <c r="V2226" i="5"/>
  <c r="E2226" i="5" s="1"/>
  <c r="X2226" i="5" s="1"/>
  <c r="AB2226" i="5"/>
  <c r="V2218" i="5"/>
  <c r="E2218" i="5" s="1"/>
  <c r="X2218" i="5" s="1"/>
  <c r="G2218" i="5"/>
  <c r="V2210" i="5"/>
  <c r="E2210" i="5" s="1"/>
  <c r="X2210" i="5" s="1"/>
  <c r="G2210" i="5"/>
  <c r="V2194" i="5"/>
  <c r="E2194" i="5" s="1"/>
  <c r="X2194" i="5" s="1"/>
  <c r="G2194" i="5"/>
  <c r="V2186" i="5"/>
  <c r="E2186" i="5" s="1"/>
  <c r="X2186" i="5" s="1"/>
  <c r="G2186" i="5"/>
  <c r="R2178" i="5"/>
  <c r="I2178" i="5"/>
  <c r="H2178" i="5"/>
  <c r="I2162" i="5"/>
  <c r="V2154" i="5"/>
  <c r="E2154" i="5" s="1"/>
  <c r="X2154" i="5" s="1"/>
  <c r="G2154" i="5"/>
  <c r="AB2154" i="5"/>
  <c r="V2146" i="5"/>
  <c r="E2146" i="5" s="1"/>
  <c r="X2146" i="5" s="1"/>
  <c r="G2146" i="5"/>
  <c r="G2138" i="5"/>
  <c r="J2138" i="5"/>
  <c r="H2138" i="5"/>
  <c r="R2138" i="5"/>
  <c r="I2138" i="5"/>
  <c r="V2130" i="5"/>
  <c r="E2130" i="5" s="1"/>
  <c r="X2130" i="5" s="1"/>
  <c r="G2130" i="5"/>
  <c r="V2122" i="5"/>
  <c r="E2122" i="5" s="1"/>
  <c r="X2122" i="5" s="1"/>
  <c r="G2122" i="5"/>
  <c r="AB2106" i="5"/>
  <c r="V2106" i="5"/>
  <c r="E2106" i="5" s="1"/>
  <c r="X2106" i="5" s="1"/>
  <c r="V2090" i="5"/>
  <c r="E2090" i="5" s="1"/>
  <c r="X2090" i="5" s="1"/>
  <c r="AB2090" i="5"/>
  <c r="G2090" i="5"/>
  <c r="AB2074" i="5"/>
  <c r="V2074" i="5"/>
  <c r="E2074" i="5" s="1"/>
  <c r="X2074" i="5" s="1"/>
  <c r="G2074" i="5"/>
  <c r="V2066" i="5"/>
  <c r="E2066" i="5" s="1"/>
  <c r="X2066" i="5" s="1"/>
  <c r="AB2066" i="5"/>
  <c r="H2058" i="5"/>
  <c r="F2058" i="5"/>
  <c r="R2058" i="5"/>
  <c r="J2058" i="5"/>
  <c r="AB2050" i="5"/>
  <c r="V2050" i="5"/>
  <c r="E2050" i="5" s="1"/>
  <c r="X2050" i="5" s="1"/>
  <c r="G2050" i="5"/>
  <c r="V2042" i="5"/>
  <c r="E2042" i="5" s="1"/>
  <c r="X2042" i="5" s="1"/>
  <c r="G2042" i="5"/>
  <c r="AB2042" i="5"/>
  <c r="AB2034" i="5"/>
  <c r="V2034" i="5"/>
  <c r="E2034" i="5" s="1"/>
  <c r="X2034" i="5" s="1"/>
  <c r="G2034" i="5"/>
  <c r="V2026" i="5"/>
  <c r="E2026" i="5" s="1"/>
  <c r="X2026" i="5" s="1"/>
  <c r="G2026" i="5"/>
  <c r="AB2026" i="5"/>
  <c r="V2018" i="5"/>
  <c r="E2018" i="5" s="1"/>
  <c r="X2018" i="5" s="1"/>
  <c r="AB2018" i="5"/>
  <c r="V2010" i="5"/>
  <c r="E2010" i="5" s="1"/>
  <c r="X2010" i="5" s="1"/>
  <c r="AB2010" i="5"/>
  <c r="V2002" i="5"/>
  <c r="E2002" i="5" s="1"/>
  <c r="X2002" i="5" s="1"/>
  <c r="G2002" i="5"/>
  <c r="AB2002" i="5"/>
  <c r="R1994" i="5"/>
  <c r="F1994" i="5"/>
  <c r="J1994" i="5"/>
  <c r="H1994" i="5"/>
  <c r="V1986" i="5"/>
  <c r="E1986" i="5" s="1"/>
  <c r="X1986" i="5" s="1"/>
  <c r="G1986" i="5"/>
  <c r="V1978" i="5"/>
  <c r="E1978" i="5" s="1"/>
  <c r="X1978" i="5" s="1"/>
  <c r="G1978" i="5"/>
  <c r="AB1978" i="5"/>
  <c r="AB1970" i="5"/>
  <c r="V1970" i="5"/>
  <c r="E1970" i="5" s="1"/>
  <c r="X1970" i="5" s="1"/>
  <c r="G1970" i="5"/>
  <c r="V1962" i="5"/>
  <c r="E1962" i="5" s="1"/>
  <c r="X1962" i="5" s="1"/>
  <c r="G1962" i="5"/>
  <c r="V1946" i="5"/>
  <c r="E1946" i="5" s="1"/>
  <c r="X1946" i="5" s="1"/>
  <c r="G1946" i="5"/>
  <c r="AB1946" i="5"/>
  <c r="I1938" i="5"/>
  <c r="H1938" i="5"/>
  <c r="V1930" i="5"/>
  <c r="E1930" i="5" s="1"/>
  <c r="X1930" i="5" s="1"/>
  <c r="AB1930" i="5"/>
  <c r="V1922" i="5"/>
  <c r="E1922" i="5" s="1"/>
  <c r="X1922" i="5" s="1"/>
  <c r="G1922" i="5"/>
  <c r="AB1922" i="5"/>
  <c r="V1906" i="5"/>
  <c r="E1906" i="5" s="1"/>
  <c r="X1906" i="5" s="1"/>
  <c r="AB1906" i="5"/>
  <c r="G1906" i="5"/>
  <c r="V1898" i="5"/>
  <c r="E1898" i="5" s="1"/>
  <c r="X1898" i="5" s="1"/>
  <c r="G1898" i="5"/>
  <c r="AB1898" i="5"/>
  <c r="V1890" i="5"/>
  <c r="E1890" i="5" s="1"/>
  <c r="X1890" i="5" s="1"/>
  <c r="G1890" i="5"/>
  <c r="AB1890" i="5"/>
  <c r="V1874" i="5"/>
  <c r="E1874" i="5" s="1"/>
  <c r="X1874" i="5" s="1"/>
  <c r="G1874" i="5"/>
  <c r="V1866" i="5"/>
  <c r="E1866" i="5" s="1"/>
  <c r="X1866" i="5" s="1"/>
  <c r="AB1866" i="5"/>
  <c r="V1858" i="5"/>
  <c r="E1858" i="5" s="1"/>
  <c r="X1858" i="5" s="1"/>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E1850" i="5" s="1"/>
  <c r="X1850" i="5" s="1"/>
  <c r="G1850" i="5"/>
  <c r="V1842" i="5"/>
  <c r="E1842" i="5" s="1"/>
  <c r="X1842" i="5" s="1"/>
  <c r="AB1842" i="5"/>
  <c r="V1818" i="5"/>
  <c r="E1818" i="5" s="1"/>
  <c r="X1818" i="5" s="1"/>
  <c r="AB1818" i="5"/>
  <c r="V1810" i="5"/>
  <c r="E1810" i="5" s="1"/>
  <c r="X1810" i="5" s="1"/>
  <c r="G1810" i="5"/>
  <c r="V1802" i="5"/>
  <c r="E1802" i="5" s="1"/>
  <c r="X1802" i="5" s="1"/>
  <c r="G1802" i="5"/>
  <c r="AB1802" i="5"/>
  <c r="V1794" i="5"/>
  <c r="E1794" i="5" s="1"/>
  <c r="X1794" i="5" s="1"/>
  <c r="AB1794" i="5"/>
  <c r="V1778" i="5"/>
  <c r="E1778" i="5" s="1"/>
  <c r="X1778" i="5" s="1"/>
  <c r="G1778" i="5"/>
  <c r="AB1778" i="5"/>
  <c r="V1770" i="5"/>
  <c r="E1770" i="5" s="1"/>
  <c r="X1770" i="5" s="1"/>
  <c r="G1770" i="5"/>
  <c r="V1754" i="5"/>
  <c r="E1754" i="5" s="1"/>
  <c r="X1754" i="5" s="1"/>
  <c r="AB1754" i="5"/>
  <c r="V1746" i="5"/>
  <c r="E1746" i="5" s="1"/>
  <c r="X1746" i="5" s="1"/>
  <c r="G1746" i="5"/>
  <c r="AB1746" i="5"/>
  <c r="V1738" i="5"/>
  <c r="E1738" i="5" s="1"/>
  <c r="X1738" i="5" s="1"/>
  <c r="AB1738" i="5"/>
  <c r="V1722" i="5"/>
  <c r="E1722" i="5" s="1"/>
  <c r="X1722" i="5" s="1"/>
  <c r="AB1722" i="5"/>
  <c r="V1714" i="5"/>
  <c r="E1714" i="5" s="1"/>
  <c r="X1714" i="5" s="1"/>
  <c r="G1714" i="5"/>
  <c r="V1706" i="5"/>
  <c r="E1706" i="5" s="1"/>
  <c r="X1706" i="5" s="1"/>
  <c r="AB1706" i="5"/>
  <c r="V1698" i="5"/>
  <c r="E1698" i="5" s="1"/>
  <c r="X1698" i="5" s="1"/>
  <c r="AB1698" i="5"/>
  <c r="AB1690" i="5"/>
  <c r="V1690" i="5"/>
  <c r="E1690" i="5" s="1"/>
  <c r="X1690" i="5" s="1"/>
  <c r="AB1682" i="5"/>
  <c r="V1682" i="5"/>
  <c r="E1682" i="5" s="1"/>
  <c r="X1682" i="5" s="1"/>
  <c r="G1682" i="5"/>
  <c r="V1674" i="5"/>
  <c r="E1674" i="5" s="1"/>
  <c r="X1674" i="5" s="1"/>
  <c r="G1674" i="5"/>
  <c r="AB1674" i="5"/>
  <c r="V1666" i="5"/>
  <c r="E1666" i="5" s="1"/>
  <c r="X1666" i="5" s="1"/>
  <c r="AB1666" i="5"/>
  <c r="AB1658" i="5"/>
  <c r="V1658" i="5"/>
  <c r="E1658" i="5" s="1"/>
  <c r="X1658" i="5" s="1"/>
  <c r="V1642" i="5"/>
  <c r="E1642" i="5" s="1"/>
  <c r="X1642" i="5" s="1"/>
  <c r="G1642" i="5"/>
  <c r="R1634" i="5"/>
  <c r="F1634" i="5"/>
  <c r="V1626" i="5"/>
  <c r="E1626" i="5" s="1"/>
  <c r="X1626" i="5" s="1"/>
  <c r="G1626" i="5"/>
  <c r="AB1626" i="5"/>
  <c r="AB1618" i="5"/>
  <c r="V1618" i="5"/>
  <c r="E1618" i="5" s="1"/>
  <c r="X1618" i="5" s="1"/>
  <c r="V1610" i="5"/>
  <c r="E1610" i="5" s="1"/>
  <c r="X1610" i="5" s="1"/>
  <c r="AB1610" i="5"/>
  <c r="V1602" i="5"/>
  <c r="E1602" i="5" s="1"/>
  <c r="X1602" i="5" s="1"/>
  <c r="G1602" i="5"/>
  <c r="V1594" i="5"/>
  <c r="E1594" i="5" s="1"/>
  <c r="X1594" i="5" s="1"/>
  <c r="AB1594" i="5"/>
  <c r="V1586" i="5"/>
  <c r="E1586" i="5" s="1"/>
  <c r="X1586" i="5" s="1"/>
  <c r="AB1586" i="5"/>
  <c r="V1578" i="5"/>
  <c r="E1578" i="5" s="1"/>
  <c r="X1578" i="5" s="1"/>
  <c r="G1578" i="5"/>
  <c r="AB1578" i="5"/>
  <c r="V1570" i="5"/>
  <c r="E1570" i="5" s="1"/>
  <c r="X1570" i="5" s="1"/>
  <c r="AB1570" i="5"/>
  <c r="V1562" i="5"/>
  <c r="E1562" i="5" s="1"/>
  <c r="X1562" i="5" s="1"/>
  <c r="AB1562" i="5"/>
  <c r="V1554" i="5"/>
  <c r="E1554" i="5" s="1"/>
  <c r="X1554" i="5" s="1"/>
  <c r="AB1546" i="5"/>
  <c r="V1546" i="5"/>
  <c r="E1546" i="5" s="1"/>
  <c r="X1546" i="5" s="1"/>
  <c r="V1538" i="5"/>
  <c r="E1538" i="5" s="1"/>
  <c r="X1538" i="5" s="1"/>
  <c r="AB1538" i="5"/>
  <c r="V1530" i="5"/>
  <c r="E1530" i="5" s="1"/>
  <c r="X1530" i="5" s="1"/>
  <c r="G1530" i="5"/>
  <c r="AB1530" i="5"/>
  <c r="R1506" i="5"/>
  <c r="J1506" i="5"/>
  <c r="V1498" i="5"/>
  <c r="E1498" i="5" s="1"/>
  <c r="X1498" i="5" s="1"/>
  <c r="G1498" i="5"/>
  <c r="V1490" i="5"/>
  <c r="E1490" i="5" s="1"/>
  <c r="X1490" i="5" s="1"/>
  <c r="G1490" i="5"/>
  <c r="V1482" i="5"/>
  <c r="E1482" i="5" s="1"/>
  <c r="X1482" i="5" s="1"/>
  <c r="G1482" i="5"/>
  <c r="AB1474" i="5"/>
  <c r="V1474" i="5"/>
  <c r="E1474" i="5" s="1"/>
  <c r="X1474" i="5" s="1"/>
  <c r="J1466" i="5"/>
  <c r="V1458" i="5"/>
  <c r="E1458" i="5" s="1"/>
  <c r="X1458" i="5" s="1"/>
  <c r="V1450" i="5"/>
  <c r="E1450" i="5" s="1"/>
  <c r="X1450" i="5" s="1"/>
  <c r="G1450" i="5"/>
  <c r="AB1450" i="5"/>
  <c r="V1442" i="5"/>
  <c r="E1442" i="5" s="1"/>
  <c r="X1442" i="5" s="1"/>
  <c r="AB1442" i="5"/>
  <c r="AB1426" i="5"/>
  <c r="V1426" i="5"/>
  <c r="E1426" i="5" s="1"/>
  <c r="X1426" i="5" s="1"/>
  <c r="G1426" i="5"/>
  <c r="F1418" i="5"/>
  <c r="J1418" i="5"/>
  <c r="H1418" i="5"/>
  <c r="I1418" i="5"/>
  <c r="R1418" i="5"/>
  <c r="V1410" i="5"/>
  <c r="E1410" i="5" s="1"/>
  <c r="X1410" i="5" s="1"/>
  <c r="G1410" i="5"/>
  <c r="AB1410" i="5"/>
  <c r="V1402" i="5"/>
  <c r="E1402" i="5" s="1"/>
  <c r="X1402" i="5" s="1"/>
  <c r="G1402" i="5"/>
  <c r="V1394" i="5"/>
  <c r="E1394" i="5" s="1"/>
  <c r="X1394" i="5" s="1"/>
  <c r="G1394" i="5"/>
  <c r="V1378" i="5"/>
  <c r="E1378" i="5" s="1"/>
  <c r="X1378" i="5" s="1"/>
  <c r="AB1378" i="5"/>
  <c r="V1370" i="5"/>
  <c r="E1370" i="5" s="1"/>
  <c r="X1370" i="5" s="1"/>
  <c r="AB1370" i="5"/>
  <c r="AB1362" i="5"/>
  <c r="V1362" i="5"/>
  <c r="E1362" i="5" s="1"/>
  <c r="X1362" i="5" s="1"/>
  <c r="V1354" i="5"/>
  <c r="E1354" i="5" s="1"/>
  <c r="X1354" i="5" s="1"/>
  <c r="G1354" i="5"/>
  <c r="V1346" i="5"/>
  <c r="E1346" i="5" s="1"/>
  <c r="X1346" i="5" s="1"/>
  <c r="G1346" i="5"/>
  <c r="AB1346" i="5"/>
  <c r="V1338" i="5"/>
  <c r="E1338" i="5" s="1"/>
  <c r="X1338" i="5" s="1"/>
  <c r="G1338" i="5"/>
  <c r="AB1338" i="5"/>
  <c r="V1322" i="5"/>
  <c r="E1322" i="5" s="1"/>
  <c r="X1322" i="5" s="1"/>
  <c r="G1322" i="5"/>
  <c r="V1314" i="5"/>
  <c r="E1314" i="5" s="1"/>
  <c r="X1314" i="5" s="1"/>
  <c r="G1314" i="5"/>
  <c r="V1306" i="5"/>
  <c r="E1306" i="5" s="1"/>
  <c r="X1306" i="5" s="1"/>
  <c r="AB1306" i="5"/>
  <c r="V1298" i="5"/>
  <c r="E1298" i="5" s="1"/>
  <c r="X1298" i="5" s="1"/>
  <c r="AB1298" i="5"/>
  <c r="J1290" i="5"/>
  <c r="R1290" i="5"/>
  <c r="V1282" i="5"/>
  <c r="E1282" i="5" s="1"/>
  <c r="X1282" i="5" s="1"/>
  <c r="G1282" i="5"/>
  <c r="AB1282" i="5"/>
  <c r="I1274" i="5"/>
  <c r="F1274" i="5"/>
  <c r="V1258" i="5"/>
  <c r="E1258" i="5" s="1"/>
  <c r="X1258" i="5" s="1"/>
  <c r="G1258" i="5"/>
  <c r="V1250" i="5"/>
  <c r="E1250" i="5" s="1"/>
  <c r="X1250" i="5" s="1"/>
  <c r="AB1250" i="5"/>
  <c r="G1242" i="5"/>
  <c r="I1242" i="5"/>
  <c r="H1242" i="5"/>
  <c r="J1242" i="5"/>
  <c r="F1242" i="5"/>
  <c r="R1242" i="5"/>
  <c r="V1226" i="5"/>
  <c r="E1226" i="5" s="1"/>
  <c r="X1226" i="5" s="1"/>
  <c r="AB1226" i="5"/>
  <c r="V1218" i="5"/>
  <c r="E1218" i="5" s="1"/>
  <c r="X1218" i="5" s="1"/>
  <c r="G1218" i="5"/>
  <c r="V1210" i="5"/>
  <c r="E1210" i="5" s="1"/>
  <c r="X1210" i="5" s="1"/>
  <c r="V1202" i="5"/>
  <c r="E1202" i="5" s="1"/>
  <c r="X1202" i="5" s="1"/>
  <c r="G1202" i="5"/>
  <c r="V1194" i="5"/>
  <c r="E1194" i="5" s="1"/>
  <c r="X1194" i="5" s="1"/>
  <c r="AB1194" i="5"/>
  <c r="G1194" i="5"/>
  <c r="V1186" i="5"/>
  <c r="E1186" i="5" s="1"/>
  <c r="X1186" i="5" s="1"/>
  <c r="AB1186" i="5"/>
  <c r="V1178" i="5"/>
  <c r="E1178" i="5" s="1"/>
  <c r="X1178" i="5" s="1"/>
  <c r="AB1178" i="5"/>
  <c r="J1170" i="5"/>
  <c r="G1162" i="5"/>
  <c r="J1162" i="5"/>
  <c r="V1146" i="5"/>
  <c r="E1146" i="5" s="1"/>
  <c r="X1146" i="5" s="1"/>
  <c r="AB1146" i="5"/>
  <c r="V1138" i="5"/>
  <c r="E1138" i="5" s="1"/>
  <c r="X1138" i="5" s="1"/>
  <c r="G1138" i="5"/>
  <c r="AB1138" i="5"/>
  <c r="V1130" i="5"/>
  <c r="E1130" i="5" s="1"/>
  <c r="X1130" i="5" s="1"/>
  <c r="G1130" i="5"/>
  <c r="AB1130" i="5"/>
  <c r="AB1122" i="5"/>
  <c r="V1122" i="5"/>
  <c r="E1122" i="5" s="1"/>
  <c r="X1122" i="5" s="1"/>
  <c r="V1114" i="5"/>
  <c r="E1114" i="5" s="1"/>
  <c r="X1114" i="5" s="1"/>
  <c r="G1114" i="5"/>
  <c r="AB1114" i="5"/>
  <c r="V1098" i="5"/>
  <c r="E1098" i="5" s="1"/>
  <c r="X1098" i="5" s="1"/>
  <c r="G1098" i="5"/>
  <c r="V1082" i="5"/>
  <c r="E1082" i="5" s="1"/>
  <c r="X1082" i="5" s="1"/>
  <c r="G1082" i="5"/>
  <c r="AB1082" i="5"/>
  <c r="V1074" i="5"/>
  <c r="E1074" i="5" s="1"/>
  <c r="X1074" i="5" s="1"/>
  <c r="AB1074" i="5"/>
  <c r="G1066" i="5"/>
  <c r="R1066" i="5"/>
  <c r="J1066" i="5"/>
  <c r="H1066" i="5"/>
  <c r="F1066" i="5"/>
  <c r="I1066" i="5"/>
  <c r="AB1050" i="5"/>
  <c r="V1050" i="5"/>
  <c r="E1050" i="5" s="1"/>
  <c r="X1050" i="5" s="1"/>
  <c r="G1050" i="5"/>
  <c r="V1042" i="5"/>
  <c r="E1042" i="5" s="1"/>
  <c r="X1042" i="5" s="1"/>
  <c r="G1042" i="5"/>
  <c r="AB1042" i="5"/>
  <c r="V1034" i="5"/>
  <c r="E1034" i="5" s="1"/>
  <c r="X1034" i="5" s="1"/>
  <c r="AB1018" i="5"/>
  <c r="V1018" i="5"/>
  <c r="E1018" i="5" s="1"/>
  <c r="X1018" i="5" s="1"/>
  <c r="V1010" i="5"/>
  <c r="E1010" i="5" s="1"/>
  <c r="X1010" i="5" s="1"/>
  <c r="G1010" i="5"/>
  <c r="AB1010" i="5"/>
  <c r="V1002" i="5"/>
  <c r="E1002" i="5" s="1"/>
  <c r="X1002" i="5" s="1"/>
  <c r="G1002" i="5"/>
  <c r="V994" i="5"/>
  <c r="E994" i="5" s="1"/>
  <c r="X994" i="5" s="1"/>
  <c r="AB994" i="5"/>
  <c r="AB986" i="5"/>
  <c r="V986" i="5"/>
  <c r="E986" i="5" s="1"/>
  <c r="X986" i="5" s="1"/>
  <c r="G986" i="5"/>
  <c r="V978" i="5"/>
  <c r="E978" i="5" s="1"/>
  <c r="X978" i="5" s="1"/>
  <c r="AB978" i="5"/>
  <c r="V970" i="5"/>
  <c r="E970" i="5" s="1"/>
  <c r="X970" i="5" s="1"/>
  <c r="AB970" i="5"/>
  <c r="V962" i="5"/>
  <c r="E962" i="5" s="1"/>
  <c r="X962" i="5" s="1"/>
  <c r="G962" i="5"/>
  <c r="AB962" i="5"/>
  <c r="AB954" i="5"/>
  <c r="V954" i="5"/>
  <c r="E954" i="5" s="1"/>
  <c r="X954" i="5" s="1"/>
  <c r="G954" i="5"/>
  <c r="V946" i="5"/>
  <c r="E946" i="5" s="1"/>
  <c r="X946" i="5" s="1"/>
  <c r="AB946" i="5"/>
  <c r="G938" i="5"/>
  <c r="R938" i="5"/>
  <c r="V930" i="5"/>
  <c r="E930" i="5" s="1"/>
  <c r="X930" i="5" s="1"/>
  <c r="G930" i="5"/>
  <c r="V922" i="5"/>
  <c r="E922" i="5" s="1"/>
  <c r="X922" i="5" s="1"/>
  <c r="AB922" i="5"/>
  <c r="V914" i="5"/>
  <c r="E914" i="5" s="1"/>
  <c r="X914" i="5" s="1"/>
  <c r="G914" i="5"/>
  <c r="AB914" i="5"/>
  <c r="V906" i="5"/>
  <c r="E906" i="5" s="1"/>
  <c r="X906" i="5" s="1"/>
  <c r="AB906" i="5"/>
  <c r="V898" i="5"/>
  <c r="E898" i="5" s="1"/>
  <c r="X898" i="5" s="1"/>
  <c r="AB898" i="5"/>
  <c r="V890" i="5"/>
  <c r="E890" i="5" s="1"/>
  <c r="X890" i="5" s="1"/>
  <c r="AB882" i="5"/>
  <c r="V882" i="5"/>
  <c r="E882" i="5" s="1"/>
  <c r="X882" i="5" s="1"/>
  <c r="G874" i="5"/>
  <c r="R874" i="5"/>
  <c r="AB866" i="5"/>
  <c r="V866" i="5"/>
  <c r="E866" i="5" s="1"/>
  <c r="X866" i="5" s="1"/>
  <c r="G866" i="5"/>
  <c r="AB858" i="5"/>
  <c r="V858" i="5"/>
  <c r="E858" i="5" s="1"/>
  <c r="X858" i="5" s="1"/>
  <c r="G858" i="5"/>
  <c r="AB850" i="5"/>
  <c r="V850" i="5"/>
  <c r="E850" i="5" s="1"/>
  <c r="X850" i="5" s="1"/>
  <c r="G850" i="5"/>
  <c r="V842" i="5"/>
  <c r="E842" i="5" s="1"/>
  <c r="X842" i="5" s="1"/>
  <c r="G842" i="5"/>
  <c r="AB842" i="5"/>
  <c r="I834" i="5"/>
  <c r="V826" i="5"/>
  <c r="E826" i="5" s="1"/>
  <c r="X826" i="5" s="1"/>
  <c r="G826" i="5"/>
  <c r="AB826" i="5"/>
  <c r="V818" i="5"/>
  <c r="E818" i="5" s="1"/>
  <c r="X818" i="5" s="1"/>
  <c r="G818" i="5"/>
  <c r="AB818" i="5"/>
  <c r="AB810" i="5"/>
  <c r="V810" i="5"/>
  <c r="E810" i="5" s="1"/>
  <c r="X810" i="5" s="1"/>
  <c r="G810" i="5"/>
  <c r="AB802" i="5"/>
  <c r="V802" i="5"/>
  <c r="E802" i="5" s="1"/>
  <c r="X802" i="5" s="1"/>
  <c r="G802" i="5"/>
  <c r="V794" i="5"/>
  <c r="E794" i="5" s="1"/>
  <c r="X794" i="5" s="1"/>
  <c r="G794" i="5"/>
  <c r="AB786" i="5"/>
  <c r="V786" i="5"/>
  <c r="E786" i="5" s="1"/>
  <c r="X786" i="5" s="1"/>
  <c r="G786" i="5"/>
  <c r="V778" i="5"/>
  <c r="E778" i="5" s="1"/>
  <c r="X778" i="5" s="1"/>
  <c r="AB778" i="5"/>
  <c r="V762" i="5"/>
  <c r="E762" i="5" s="1"/>
  <c r="X762" i="5" s="1"/>
  <c r="G762" i="5"/>
  <c r="G754" i="5"/>
  <c r="F754" i="5"/>
  <c r="H754" i="5"/>
  <c r="I754" i="5"/>
  <c r="J754" i="5"/>
  <c r="R754" i="5"/>
  <c r="V746" i="5"/>
  <c r="E746" i="5" s="1"/>
  <c r="X746" i="5" s="1"/>
  <c r="AB746" i="5"/>
  <c r="AB738" i="5"/>
  <c r="V738" i="5"/>
  <c r="E738" i="5" s="1"/>
  <c r="X738" i="5" s="1"/>
  <c r="G738" i="5"/>
  <c r="V722" i="5"/>
  <c r="E722" i="5" s="1"/>
  <c r="X722" i="5" s="1"/>
  <c r="G722" i="5"/>
  <c r="AB722" i="5"/>
  <c r="V714" i="5"/>
  <c r="E714" i="5" s="1"/>
  <c r="X714" i="5" s="1"/>
  <c r="G714" i="5"/>
  <c r="V706" i="5"/>
  <c r="E706" i="5" s="1"/>
  <c r="X706" i="5" s="1"/>
  <c r="AB706" i="5"/>
  <c r="V690" i="5"/>
  <c r="E690" i="5" s="1"/>
  <c r="X690" i="5" s="1"/>
  <c r="G690" i="5"/>
  <c r="V682" i="5"/>
  <c r="E682" i="5" s="1"/>
  <c r="X682" i="5" s="1"/>
  <c r="AB682" i="5"/>
  <c r="V674" i="5"/>
  <c r="E674" i="5" s="1"/>
  <c r="X674" i="5" s="1"/>
  <c r="G674" i="5"/>
  <c r="AB658" i="5"/>
  <c r="V658" i="5"/>
  <c r="E658" i="5" s="1"/>
  <c r="X658" i="5" s="1"/>
  <c r="V650" i="5"/>
  <c r="E650" i="5" s="1"/>
  <c r="X650" i="5" s="1"/>
  <c r="AB650" i="5"/>
  <c r="V642" i="5"/>
  <c r="E642" i="5" s="1"/>
  <c r="X642" i="5" s="1"/>
  <c r="G642" i="5"/>
  <c r="AB642" i="5"/>
  <c r="V634" i="5"/>
  <c r="E634" i="5" s="1"/>
  <c r="X634" i="5" s="1"/>
  <c r="AB634" i="5"/>
  <c r="I626" i="5"/>
  <c r="H626" i="5"/>
  <c r="R626" i="5"/>
  <c r="F626" i="5"/>
  <c r="J626" i="5"/>
  <c r="V618" i="5"/>
  <c r="E618" i="5" s="1"/>
  <c r="X618" i="5" s="1"/>
  <c r="G618" i="5"/>
  <c r="AB618" i="5"/>
  <c r="AB602" i="5"/>
  <c r="V602" i="5"/>
  <c r="E602" i="5" s="1"/>
  <c r="X602" i="5" s="1"/>
  <c r="V594" i="5"/>
  <c r="E594" i="5" s="1"/>
  <c r="X594" i="5" s="1"/>
  <c r="AB594" i="5"/>
  <c r="V578" i="5"/>
  <c r="E578" i="5" s="1"/>
  <c r="X578" i="5" s="1"/>
  <c r="AB578" i="5"/>
  <c r="V570" i="5"/>
  <c r="E570" i="5" s="1"/>
  <c r="X570" i="5" s="1"/>
  <c r="G570" i="5"/>
  <c r="AB570" i="5"/>
  <c r="V562" i="5"/>
  <c r="E562" i="5" s="1"/>
  <c r="X562" i="5" s="1"/>
  <c r="G562" i="5"/>
  <c r="V554" i="5"/>
  <c r="E554" i="5" s="1"/>
  <c r="X554" i="5" s="1"/>
  <c r="G554" i="5"/>
  <c r="AB554" i="5"/>
  <c r="V546" i="5"/>
  <c r="E546" i="5" s="1"/>
  <c r="X546" i="5" s="1"/>
  <c r="AB546" i="5"/>
  <c r="V538" i="5"/>
  <c r="E538" i="5" s="1"/>
  <c r="X538" i="5" s="1"/>
  <c r="G538" i="5"/>
  <c r="V530" i="5"/>
  <c r="E530" i="5" s="1"/>
  <c r="X530" i="5" s="1"/>
  <c r="G530" i="5"/>
  <c r="AB530" i="5"/>
  <c r="V514" i="5"/>
  <c r="E514" i="5" s="1"/>
  <c r="X514" i="5" s="1"/>
  <c r="G514" i="5"/>
  <c r="AB514" i="5"/>
  <c r="AB506" i="5"/>
  <c r="V506" i="5"/>
  <c r="E506" i="5" s="1"/>
  <c r="X506" i="5" s="1"/>
  <c r="V498" i="5"/>
  <c r="E498" i="5" s="1"/>
  <c r="X498" i="5" s="1"/>
  <c r="AB498" i="5"/>
  <c r="V490" i="5"/>
  <c r="E490" i="5" s="1"/>
  <c r="X490" i="5" s="1"/>
  <c r="G490" i="5"/>
  <c r="AB490" i="5"/>
  <c r="V482" i="5"/>
  <c r="E482" i="5" s="1"/>
  <c r="X482" i="5" s="1"/>
  <c r="G482" i="5"/>
  <c r="AB482" i="5"/>
  <c r="V474" i="5"/>
  <c r="E474" i="5" s="1"/>
  <c r="X474" i="5" s="1"/>
  <c r="G474" i="5"/>
  <c r="V466" i="5"/>
  <c r="E466" i="5" s="1"/>
  <c r="X466" i="5" s="1"/>
  <c r="AB466" i="5"/>
  <c r="AB458" i="5"/>
  <c r="V458" i="5"/>
  <c r="E458" i="5" s="1"/>
  <c r="X458" i="5" s="1"/>
  <c r="V450" i="5"/>
  <c r="E450" i="5" s="1"/>
  <c r="X450" i="5" s="1"/>
  <c r="V442" i="5"/>
  <c r="E442" i="5" s="1"/>
  <c r="X442" i="5" s="1"/>
  <c r="G442" i="5"/>
  <c r="V434" i="5"/>
  <c r="E434" i="5" s="1"/>
  <c r="X434" i="5" s="1"/>
  <c r="G434" i="5"/>
  <c r="AB434" i="5"/>
  <c r="V426" i="5"/>
  <c r="E426" i="5" s="1"/>
  <c r="X426" i="5" s="1"/>
  <c r="G426" i="5"/>
  <c r="AB426" i="5"/>
  <c r="V418" i="5"/>
  <c r="E418" i="5" s="1"/>
  <c r="X418" i="5" s="1"/>
  <c r="AB418" i="5"/>
  <c r="G410" i="5"/>
  <c r="H410" i="5"/>
  <c r="J410" i="5"/>
  <c r="F410" i="5"/>
  <c r="I410" i="5"/>
  <c r="V402" i="5"/>
  <c r="E402" i="5" s="1"/>
  <c r="X402" i="5" s="1"/>
  <c r="G402" i="5"/>
  <c r="V394" i="5"/>
  <c r="E394" i="5" s="1"/>
  <c r="X394" i="5" s="1"/>
  <c r="AB394" i="5"/>
  <c r="V386" i="5"/>
  <c r="E386" i="5" s="1"/>
  <c r="X386" i="5" s="1"/>
  <c r="G386" i="5"/>
  <c r="V378" i="5"/>
  <c r="E378" i="5" s="1"/>
  <c r="X378" i="5" s="1"/>
  <c r="AB378" i="5"/>
  <c r="V370" i="5"/>
  <c r="E370" i="5" s="1"/>
  <c r="X370" i="5" s="1"/>
  <c r="AB370" i="5"/>
  <c r="V362" i="5"/>
  <c r="E362" i="5" s="1"/>
  <c r="X362" i="5" s="1"/>
  <c r="G362" i="5"/>
  <c r="V354" i="5"/>
  <c r="E354" i="5" s="1"/>
  <c r="X354" i="5" s="1"/>
  <c r="AB354" i="5"/>
  <c r="AB346" i="5"/>
  <c r="V346" i="5"/>
  <c r="E346" i="5" s="1"/>
  <c r="X346" i="5" s="1"/>
  <c r="V330" i="5"/>
  <c r="E330" i="5" s="1"/>
  <c r="X330" i="5" s="1"/>
  <c r="G330" i="5"/>
  <c r="AB330" i="5"/>
  <c r="V322" i="5"/>
  <c r="E322" i="5" s="1"/>
  <c r="X322" i="5" s="1"/>
  <c r="AB322" i="5"/>
  <c r="V314" i="5"/>
  <c r="E314" i="5" s="1"/>
  <c r="X314" i="5" s="1"/>
  <c r="G314" i="5"/>
  <c r="AB314" i="5"/>
  <c r="V298" i="5"/>
  <c r="E298" i="5" s="1"/>
  <c r="X298" i="5" s="1"/>
  <c r="G298" i="5"/>
  <c r="V290" i="5"/>
  <c r="E290" i="5" s="1"/>
  <c r="X290" i="5" s="1"/>
  <c r="AB290" i="5"/>
  <c r="AB282" i="5"/>
  <c r="V282" i="5"/>
  <c r="E282" i="5" s="1"/>
  <c r="X282" i="5" s="1"/>
  <c r="G282" i="5"/>
  <c r="V274" i="5"/>
  <c r="E274" i="5" s="1"/>
  <c r="X274" i="5" s="1"/>
  <c r="G274" i="5"/>
  <c r="V266" i="5"/>
  <c r="E266" i="5" s="1"/>
  <c r="X266" i="5" s="1"/>
  <c r="AB266" i="5"/>
  <c r="V258" i="5"/>
  <c r="E258" i="5" s="1"/>
  <c r="X258" i="5" s="1"/>
  <c r="AB258" i="5"/>
  <c r="V250" i="5"/>
  <c r="E250" i="5" s="1"/>
  <c r="X250" i="5" s="1"/>
  <c r="V242" i="5"/>
  <c r="E242" i="5" s="1"/>
  <c r="X242" i="5" s="1"/>
  <c r="AB242" i="5"/>
  <c r="V226" i="5"/>
  <c r="E226" i="5" s="1"/>
  <c r="X226" i="5" s="1"/>
  <c r="G226" i="5"/>
  <c r="AB226" i="5"/>
  <c r="G218" i="5"/>
  <c r="H218" i="5"/>
  <c r="I218" i="5"/>
  <c r="J218" i="5"/>
  <c r="F218" i="5"/>
  <c r="AB210" i="5"/>
  <c r="V210" i="5"/>
  <c r="E210" i="5" s="1"/>
  <c r="X210" i="5" s="1"/>
  <c r="G210" i="5"/>
  <c r="V202" i="5"/>
  <c r="E202" i="5" s="1"/>
  <c r="X202" i="5" s="1"/>
  <c r="AB202" i="5"/>
  <c r="V194" i="5"/>
  <c r="E194" i="5" s="1"/>
  <c r="X194" i="5" s="1"/>
  <c r="AB194" i="5"/>
  <c r="V186" i="5"/>
  <c r="E186" i="5" s="1"/>
  <c r="X186" i="5" s="1"/>
  <c r="G186" i="5"/>
  <c r="AB186" i="5"/>
  <c r="V178" i="5"/>
  <c r="E178" i="5" s="1"/>
  <c r="X178" i="5" s="1"/>
  <c r="AB178" i="5"/>
  <c r="V170" i="5"/>
  <c r="E170" i="5" s="1"/>
  <c r="X170" i="5" s="1"/>
  <c r="G170" i="5"/>
  <c r="AB170" i="5"/>
  <c r="V162" i="5"/>
  <c r="E162" i="5" s="1"/>
  <c r="X162" i="5" s="1"/>
  <c r="G162" i="5"/>
  <c r="AB154" i="5"/>
  <c r="V154" i="5"/>
  <c r="E154" i="5" s="1"/>
  <c r="X154" i="5" s="1"/>
  <c r="G154" i="5"/>
  <c r="V146" i="5"/>
  <c r="E146" i="5" s="1"/>
  <c r="X146" i="5" s="1"/>
  <c r="G146" i="5"/>
  <c r="V138" i="5"/>
  <c r="E138" i="5" s="1"/>
  <c r="X138" i="5" s="1"/>
  <c r="AB138" i="5"/>
  <c r="V130" i="5"/>
  <c r="E130" i="5" s="1"/>
  <c r="X130" i="5" s="1"/>
  <c r="AB130" i="5"/>
  <c r="V122" i="5"/>
  <c r="E122" i="5" s="1"/>
  <c r="X122" i="5" s="1"/>
  <c r="G122" i="5"/>
  <c r="AB122" i="5"/>
  <c r="V114" i="5"/>
  <c r="E114" i="5" s="1"/>
  <c r="X114" i="5" s="1"/>
  <c r="AB114" i="5"/>
  <c r="V106" i="5"/>
  <c r="E106" i="5" s="1"/>
  <c r="X106" i="5" s="1"/>
  <c r="G106" i="5"/>
  <c r="AB106" i="5"/>
  <c r="V98" i="5"/>
  <c r="E98" i="5" s="1"/>
  <c r="X98" i="5" s="1"/>
  <c r="G98" i="5"/>
  <c r="AB98" i="5"/>
  <c r="V90" i="5"/>
  <c r="E90" i="5" s="1"/>
  <c r="X90" i="5" s="1"/>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E1892" i="5" s="1"/>
  <c r="X1892" i="5" s="1"/>
  <c r="H188" i="5"/>
  <c r="G2493" i="5"/>
  <c r="R2493" i="5"/>
  <c r="I2445" i="5"/>
  <c r="AB2252" i="5"/>
  <c r="AB2300" i="5"/>
  <c r="F1309" i="5"/>
  <c r="J1309" i="5"/>
  <c r="F2211" i="5"/>
  <c r="R2211" i="5"/>
  <c r="I2211" i="5"/>
  <c r="J2211" i="5"/>
  <c r="R2259" i="5"/>
  <c r="I2259" i="5"/>
  <c r="F2259" i="5"/>
  <c r="V2348" i="5"/>
  <c r="E2348" i="5" s="1"/>
  <c r="X2348" i="5" s="1"/>
  <c r="AB2348" i="5"/>
  <c r="V2340" i="5"/>
  <c r="E2340" i="5" s="1"/>
  <c r="X2340" i="5" s="1"/>
  <c r="AB2340" i="5"/>
  <c r="AB2332" i="5"/>
  <c r="V2332" i="5"/>
  <c r="E2332" i="5" s="1"/>
  <c r="X2332" i="5" s="1"/>
  <c r="H2332" i="5"/>
  <c r="V2324" i="5"/>
  <c r="E2324" i="5" s="1"/>
  <c r="X2324" i="5" s="1"/>
  <c r="G2324" i="5"/>
  <c r="AB2324" i="5"/>
  <c r="V2212" i="5"/>
  <c r="E2212" i="5" s="1"/>
  <c r="X2212" i="5" s="1"/>
  <c r="AB2212" i="5"/>
  <c r="V2204" i="5"/>
  <c r="E2204" i="5" s="1"/>
  <c r="X2204" i="5" s="1"/>
  <c r="AB2204" i="5"/>
  <c r="V2156" i="5"/>
  <c r="E2156" i="5" s="1"/>
  <c r="X2156" i="5" s="1"/>
  <c r="AB2156" i="5"/>
  <c r="V1956" i="5"/>
  <c r="E1956" i="5" s="1"/>
  <c r="X1956" i="5" s="1"/>
  <c r="AB1956" i="5"/>
  <c r="V1836" i="5"/>
  <c r="E1836" i="5" s="1"/>
  <c r="X1836" i="5" s="1"/>
  <c r="AB1836" i="5"/>
  <c r="V1828" i="5"/>
  <c r="E1828" i="5" s="1"/>
  <c r="X1828" i="5" s="1"/>
  <c r="AB1828" i="5"/>
  <c r="G540" i="5"/>
  <c r="V404" i="5"/>
  <c r="E404" i="5" s="1"/>
  <c r="X404" i="5" s="1"/>
  <c r="G404" i="5"/>
  <c r="G2396" i="5"/>
  <c r="G2445" i="5"/>
  <c r="I2493" i="5"/>
  <c r="J1864" i="5"/>
  <c r="F2069" i="5"/>
  <c r="R2069" i="5"/>
  <c r="AB75" i="5"/>
  <c r="AB59" i="5"/>
  <c r="AB51" i="5"/>
  <c r="AB43" i="5"/>
  <c r="AB35" i="5"/>
  <c r="AB27" i="5"/>
  <c r="AB1098" i="5"/>
  <c r="AB1058" i="5"/>
  <c r="AB1034" i="5"/>
  <c r="G1888" i="5"/>
  <c r="V2343" i="5"/>
  <c r="E2343" i="5" s="1"/>
  <c r="X2343" i="5" s="1"/>
  <c r="H25" i="6"/>
  <c r="D25" i="6"/>
  <c r="H31" i="6"/>
  <c r="D31" i="6"/>
  <c r="J4" i="5"/>
  <c r="M4" i="5"/>
  <c r="K4" i="5"/>
  <c r="P4" i="5"/>
  <c r="D4" i="8"/>
  <c r="B1001" i="7"/>
  <c r="B35" i="4"/>
  <c r="B3" i="6"/>
  <c r="A4" i="8"/>
  <c r="B22" i="3"/>
  <c r="B4" i="8"/>
  <c r="B34" i="4"/>
  <c r="B40" i="4"/>
  <c r="B52" i="4" s="1"/>
  <c r="A35" i="6" s="1"/>
  <c r="C3" i="6"/>
  <c r="I4" i="8"/>
  <c r="C5" i="7"/>
  <c r="A1" i="6"/>
  <c r="A85" i="4"/>
  <c r="B33" i="4"/>
  <c r="A21" i="6" s="1"/>
  <c r="H4" i="5"/>
  <c r="O4" i="5"/>
  <c r="B2" i="5"/>
  <c r="B41" i="4"/>
  <c r="B65" i="4" s="1"/>
  <c r="A46" i="6" s="1"/>
  <c r="D3" i="6"/>
  <c r="B19" i="1"/>
  <c r="B29" i="4"/>
  <c r="A18" i="6" s="1"/>
  <c r="A3" i="6"/>
  <c r="D5" i="7"/>
  <c r="B32" i="4"/>
  <c r="A20" i="6" s="1"/>
  <c r="N4" i="5"/>
  <c r="B28" i="4"/>
  <c r="A17" i="6" s="1"/>
  <c r="G4" i="5"/>
  <c r="A1" i="7"/>
  <c r="F4" i="5"/>
  <c r="C4" i="8"/>
  <c r="A1" i="8"/>
  <c r="D1" i="6"/>
  <c r="B5" i="7"/>
  <c r="A64" i="2"/>
  <c r="A47" i="2"/>
  <c r="H4" i="8"/>
  <c r="F4" i="8"/>
  <c r="B3" i="5"/>
  <c r="G4" i="8"/>
  <c r="I4" i="5"/>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E2473" i="5" s="1"/>
  <c r="X2473" i="5" s="1"/>
  <c r="G2473" i="5"/>
  <c r="V2457" i="5"/>
  <c r="E2457" i="5" s="1"/>
  <c r="X2457" i="5" s="1"/>
  <c r="AB2457" i="5"/>
  <c r="V2449" i="5"/>
  <c r="E2449" i="5" s="1"/>
  <c r="X2449" i="5" s="1"/>
  <c r="AB2449" i="5"/>
  <c r="V2409" i="5"/>
  <c r="E2409" i="5" s="1"/>
  <c r="X2409" i="5" s="1"/>
  <c r="G2409" i="5"/>
  <c r="AB2409" i="5"/>
  <c r="V2393" i="5"/>
  <c r="E2393" i="5" s="1"/>
  <c r="X2393" i="5" s="1"/>
  <c r="AB2393" i="5"/>
  <c r="J2321" i="5"/>
  <c r="R2321" i="5"/>
  <c r="V2313" i="5"/>
  <c r="E2313" i="5" s="1"/>
  <c r="X2313" i="5" s="1"/>
  <c r="G2313" i="5"/>
  <c r="AB2305" i="5"/>
  <c r="V2305" i="5"/>
  <c r="E2305" i="5" s="1"/>
  <c r="X2305" i="5" s="1"/>
  <c r="F2281" i="5"/>
  <c r="I2281" i="5"/>
  <c r="J2281" i="5"/>
  <c r="V2233" i="5"/>
  <c r="E2233" i="5" s="1"/>
  <c r="X2233" i="5" s="1"/>
  <c r="G2233" i="5"/>
  <c r="V2193" i="5"/>
  <c r="E2193" i="5" s="1"/>
  <c r="X2193" i="5" s="1"/>
  <c r="G2193" i="5"/>
  <c r="V2017" i="5"/>
  <c r="E2017" i="5" s="1"/>
  <c r="X2017" i="5" s="1"/>
  <c r="AB2017" i="5"/>
  <c r="AB1993" i="5"/>
  <c r="V1921" i="5"/>
  <c r="E1921" i="5" s="1"/>
  <c r="X1921" i="5" s="1"/>
  <c r="AB1921" i="5"/>
  <c r="F1905" i="5"/>
  <c r="I1905" i="5"/>
  <c r="V1665" i="5"/>
  <c r="E1665" i="5" s="1"/>
  <c r="X1665" i="5" s="1"/>
  <c r="AB1665" i="5"/>
  <c r="AB1505" i="5"/>
  <c r="V1505" i="5"/>
  <c r="E1505" i="5" s="1"/>
  <c r="X1505" i="5" s="1"/>
  <c r="V1489" i="5"/>
  <c r="E1489" i="5" s="1"/>
  <c r="X1489" i="5" s="1"/>
  <c r="AB1489" i="5"/>
  <c r="V1425" i="5"/>
  <c r="E1425" i="5" s="1"/>
  <c r="X1425" i="5" s="1"/>
  <c r="G1425" i="5"/>
  <c r="V1393" i="5"/>
  <c r="E1393" i="5" s="1"/>
  <c r="X1393" i="5" s="1"/>
  <c r="V1345" i="5"/>
  <c r="E1345" i="5" s="1"/>
  <c r="X1345" i="5" s="1"/>
  <c r="AB1345" i="5"/>
  <c r="V1337" i="5"/>
  <c r="E1337" i="5" s="1"/>
  <c r="X1337" i="5" s="1"/>
  <c r="G1337" i="5"/>
  <c r="AB1337" i="5"/>
  <c r="V1321" i="5"/>
  <c r="E1321" i="5" s="1"/>
  <c r="X1321" i="5" s="1"/>
  <c r="AB1321" i="5"/>
  <c r="V1305" i="5"/>
  <c r="E1305" i="5" s="1"/>
  <c r="X1305" i="5" s="1"/>
  <c r="G1305" i="5"/>
  <c r="AB1305" i="5"/>
  <c r="I1281" i="5"/>
  <c r="F1281" i="5"/>
  <c r="H1281" i="5"/>
  <c r="AB1273" i="5"/>
  <c r="V1273" i="5"/>
  <c r="E1273" i="5" s="1"/>
  <c r="X1273" i="5" s="1"/>
  <c r="V1265" i="5"/>
  <c r="E1265" i="5" s="1"/>
  <c r="X1265" i="5" s="1"/>
  <c r="G1265" i="5"/>
  <c r="AB1265" i="5"/>
  <c r="V1249" i="5"/>
  <c r="E1249" i="5" s="1"/>
  <c r="X1249" i="5" s="1"/>
  <c r="AB1249" i="5"/>
  <c r="V1209" i="5"/>
  <c r="E1209" i="5" s="1"/>
  <c r="X1209" i="5" s="1"/>
  <c r="AB1209" i="5"/>
  <c r="AB1201" i="5"/>
  <c r="V1201" i="5"/>
  <c r="E1201" i="5" s="1"/>
  <c r="X1201" i="5" s="1"/>
  <c r="G1201" i="5"/>
  <c r="F1193" i="5"/>
  <c r="R1193" i="5"/>
  <c r="V1169" i="5"/>
  <c r="E1169" i="5" s="1"/>
  <c r="X1169" i="5" s="1"/>
  <c r="AB1169" i="5"/>
  <c r="J1161" i="5"/>
  <c r="I1161" i="5"/>
  <c r="J1137" i="5"/>
  <c r="H1137" i="5"/>
  <c r="F1137" i="5"/>
  <c r="V1121" i="5"/>
  <c r="E1121" i="5" s="1"/>
  <c r="X1121" i="5" s="1"/>
  <c r="AB1121" i="5"/>
  <c r="V1113" i="5"/>
  <c r="E1113" i="5" s="1"/>
  <c r="X1113" i="5" s="1"/>
  <c r="AB1113" i="5"/>
  <c r="V1081" i="5"/>
  <c r="E1081" i="5" s="1"/>
  <c r="X1081" i="5" s="1"/>
  <c r="AB1081" i="5"/>
  <c r="V1049" i="5"/>
  <c r="E1049" i="5" s="1"/>
  <c r="X1049" i="5" s="1"/>
  <c r="AB1049" i="5"/>
  <c r="V1025" i="5"/>
  <c r="E1025" i="5" s="1"/>
  <c r="X1025" i="5" s="1"/>
  <c r="AB1025" i="5"/>
  <c r="V1017" i="5"/>
  <c r="E1017" i="5" s="1"/>
  <c r="X1017" i="5" s="1"/>
  <c r="AB1017" i="5"/>
  <c r="V969" i="5"/>
  <c r="E969" i="5" s="1"/>
  <c r="X969" i="5" s="1"/>
  <c r="AB969" i="5"/>
  <c r="V961" i="5"/>
  <c r="E961" i="5" s="1"/>
  <c r="X961" i="5" s="1"/>
  <c r="G961" i="5"/>
  <c r="AB961" i="5"/>
  <c r="V945" i="5"/>
  <c r="E945" i="5" s="1"/>
  <c r="X945" i="5" s="1"/>
  <c r="G945" i="5"/>
  <c r="AB897" i="5"/>
  <c r="V897" i="5"/>
  <c r="E897" i="5" s="1"/>
  <c r="X897" i="5" s="1"/>
  <c r="V865" i="5"/>
  <c r="E865" i="5" s="1"/>
  <c r="X865" i="5" s="1"/>
  <c r="AB865" i="5"/>
  <c r="V857" i="5"/>
  <c r="E857" i="5" s="1"/>
  <c r="X857" i="5" s="1"/>
  <c r="AB857" i="5"/>
  <c r="AB849" i="5"/>
  <c r="V849" i="5"/>
  <c r="E849" i="5" s="1"/>
  <c r="X849" i="5" s="1"/>
  <c r="V817" i="5"/>
  <c r="E817" i="5" s="1"/>
  <c r="X817" i="5" s="1"/>
  <c r="AB817" i="5"/>
  <c r="V809" i="5"/>
  <c r="E809" i="5" s="1"/>
  <c r="X809" i="5" s="1"/>
  <c r="AB809" i="5"/>
  <c r="AB761" i="5"/>
  <c r="V761" i="5"/>
  <c r="E761" i="5" s="1"/>
  <c r="X761" i="5" s="1"/>
  <c r="AB745" i="5"/>
  <c r="V745" i="5"/>
  <c r="E745" i="5" s="1"/>
  <c r="X745" i="5" s="1"/>
  <c r="V737" i="5"/>
  <c r="E737" i="5" s="1"/>
  <c r="X737" i="5" s="1"/>
  <c r="AB737" i="5"/>
  <c r="AB721" i="5"/>
  <c r="V721" i="5"/>
  <c r="E721" i="5" s="1"/>
  <c r="X721" i="5" s="1"/>
  <c r="V705" i="5"/>
  <c r="E705" i="5" s="1"/>
  <c r="X705" i="5" s="1"/>
  <c r="G705" i="5"/>
  <c r="I689" i="5"/>
  <c r="F689" i="5"/>
  <c r="AB681" i="5"/>
  <c r="V681" i="5"/>
  <c r="E681" i="5" s="1"/>
  <c r="X681" i="5" s="1"/>
  <c r="V673" i="5"/>
  <c r="E673" i="5" s="1"/>
  <c r="X673" i="5" s="1"/>
  <c r="AB673" i="5"/>
  <c r="V641" i="5"/>
  <c r="E641" i="5" s="1"/>
  <c r="X641" i="5" s="1"/>
  <c r="G641" i="5"/>
  <c r="AB633" i="5"/>
  <c r="V633" i="5"/>
  <c r="E633" i="5" s="1"/>
  <c r="X633" i="5" s="1"/>
  <c r="V609" i="5"/>
  <c r="E609" i="5" s="1"/>
  <c r="X609" i="5" s="1"/>
  <c r="G609" i="5"/>
  <c r="AB609" i="5"/>
  <c r="V593" i="5"/>
  <c r="E593" i="5" s="1"/>
  <c r="X593" i="5" s="1"/>
  <c r="AB593" i="5"/>
  <c r="AB585" i="5"/>
  <c r="V585" i="5"/>
  <c r="E585" i="5" s="1"/>
  <c r="X585" i="5" s="1"/>
  <c r="AB561" i="5"/>
  <c r="V561" i="5"/>
  <c r="E561" i="5" s="1"/>
  <c r="X561" i="5" s="1"/>
  <c r="AB553" i="5"/>
  <c r="V553" i="5"/>
  <c r="E553" i="5" s="1"/>
  <c r="X553" i="5" s="1"/>
  <c r="V521" i="5"/>
  <c r="E521" i="5" s="1"/>
  <c r="X521" i="5" s="1"/>
  <c r="AB521" i="5"/>
  <c r="AB489" i="5"/>
  <c r="V489" i="5"/>
  <c r="E489" i="5" s="1"/>
  <c r="X489" i="5" s="1"/>
  <c r="AB481" i="5"/>
  <c r="V481" i="5"/>
  <c r="E481" i="5" s="1"/>
  <c r="X481" i="5" s="1"/>
  <c r="AB473" i="5"/>
  <c r="V473" i="5"/>
  <c r="E473" i="5" s="1"/>
  <c r="X473" i="5" s="1"/>
  <c r="V465" i="5"/>
  <c r="E465" i="5" s="1"/>
  <c r="X465" i="5" s="1"/>
  <c r="AB465" i="5"/>
  <c r="V449" i="5"/>
  <c r="E449" i="5" s="1"/>
  <c r="X449" i="5" s="1"/>
  <c r="AB449" i="5"/>
  <c r="V425" i="5"/>
  <c r="E425" i="5" s="1"/>
  <c r="X425" i="5" s="1"/>
  <c r="AB425" i="5"/>
  <c r="I409" i="5"/>
  <c r="R409" i="5"/>
  <c r="H409" i="5"/>
  <c r="J409" i="5"/>
  <c r="V353" i="5"/>
  <c r="E353" i="5" s="1"/>
  <c r="X353" i="5" s="1"/>
  <c r="AB353" i="5"/>
  <c r="V345" i="5"/>
  <c r="E345" i="5" s="1"/>
  <c r="X345" i="5" s="1"/>
  <c r="AB345" i="5"/>
  <c r="V337" i="5"/>
  <c r="E337" i="5" s="1"/>
  <c r="X337" i="5" s="1"/>
  <c r="AB329" i="5"/>
  <c r="V329" i="5"/>
  <c r="E329" i="5" s="1"/>
  <c r="X329" i="5" s="1"/>
  <c r="F313" i="5"/>
  <c r="J313" i="5"/>
  <c r="V297" i="5"/>
  <c r="E297" i="5" s="1"/>
  <c r="X297" i="5" s="1"/>
  <c r="AB297" i="5"/>
  <c r="H281" i="5"/>
  <c r="R281" i="5"/>
  <c r="AB273" i="5"/>
  <c r="V273" i="5"/>
  <c r="E273" i="5" s="1"/>
  <c r="X273" i="5" s="1"/>
  <c r="V265" i="5"/>
  <c r="E265" i="5" s="1"/>
  <c r="X265" i="5" s="1"/>
  <c r="AB265" i="5"/>
  <c r="V233" i="5"/>
  <c r="E233" i="5" s="1"/>
  <c r="X233" i="5" s="1"/>
  <c r="AB233" i="5"/>
  <c r="V225" i="5"/>
  <c r="E225" i="5" s="1"/>
  <c r="X225" i="5" s="1"/>
  <c r="AB225" i="5"/>
  <c r="V201" i="5"/>
  <c r="E201" i="5" s="1"/>
  <c r="X201" i="5" s="1"/>
  <c r="AB201" i="5"/>
  <c r="I193" i="5"/>
  <c r="H193" i="5"/>
  <c r="R193" i="5"/>
  <c r="F193" i="5"/>
  <c r="AB169" i="5"/>
  <c r="V169" i="5"/>
  <c r="E169" i="5" s="1"/>
  <c r="X169" i="5" s="1"/>
  <c r="V153" i="5"/>
  <c r="E153" i="5" s="1"/>
  <c r="X153" i="5" s="1"/>
  <c r="AB153" i="5"/>
  <c r="V137" i="5"/>
  <c r="E137" i="5" s="1"/>
  <c r="X137" i="5" s="1"/>
  <c r="AB137" i="5"/>
  <c r="H129" i="5"/>
  <c r="V121" i="5"/>
  <c r="E121" i="5" s="1"/>
  <c r="X121" i="5" s="1"/>
  <c r="AB121" i="5"/>
  <c r="V74" i="5"/>
  <c r="E74" i="5" s="1"/>
  <c r="X74" i="5" s="1"/>
  <c r="AB74" i="5"/>
  <c r="AB66" i="5"/>
  <c r="V66" i="5"/>
  <c r="E66" i="5" s="1"/>
  <c r="X66" i="5" s="1"/>
  <c r="V58" i="5"/>
  <c r="E58" i="5" s="1"/>
  <c r="X58" i="5" s="1"/>
  <c r="AB58" i="5"/>
  <c r="AB50" i="5"/>
  <c r="V50" i="5"/>
  <c r="E50" i="5" s="1"/>
  <c r="X50" i="5" s="1"/>
  <c r="V42" i="5"/>
  <c r="E42" i="5" s="1"/>
  <c r="X42" i="5" s="1"/>
  <c r="AB42" i="5"/>
  <c r="V26" i="5"/>
  <c r="E26" i="5" s="1"/>
  <c r="X26" i="5" s="1"/>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E713" i="5" s="1"/>
  <c r="X713" i="5" s="1"/>
  <c r="V1001" i="5"/>
  <c r="E1001" i="5" s="1"/>
  <c r="X1001" i="5" s="1"/>
  <c r="V1577" i="5"/>
  <c r="E1577" i="5" s="1"/>
  <c r="X1577" i="5" s="1"/>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E2465" i="5" s="1"/>
  <c r="X2465" i="5" s="1"/>
  <c r="G409" i="5"/>
  <c r="AB105" i="5"/>
  <c r="AB793" i="5"/>
  <c r="V1065" i="5"/>
  <c r="E1065" i="5" s="1"/>
  <c r="X1065" i="5" s="1"/>
  <c r="V617" i="5"/>
  <c r="E617" i="5" s="1"/>
  <c r="X617" i="5" s="1"/>
  <c r="V1641" i="5"/>
  <c r="E1641" i="5" s="1"/>
  <c r="X1641" i="5" s="1"/>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E401" i="5" s="1"/>
  <c r="X401" i="5" s="1"/>
  <c r="V1073" i="5"/>
  <c r="E1073" i="5" s="1"/>
  <c r="X1073" i="5" s="1"/>
  <c r="V177" i="5"/>
  <c r="E177" i="5" s="1"/>
  <c r="X177" i="5" s="1"/>
  <c r="V753" i="5"/>
  <c r="E753" i="5" s="1"/>
  <c r="X753" i="5" s="1"/>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E833" i="5" s="1"/>
  <c r="X833" i="5" s="1"/>
  <c r="V1177" i="5"/>
  <c r="E1177" i="5" s="1"/>
  <c r="X1177" i="5" s="1"/>
  <c r="V1993" i="5"/>
  <c r="E1993" i="5" s="1"/>
  <c r="X1993" i="5" s="1"/>
  <c r="AB577" i="5"/>
  <c r="AB131" i="5"/>
  <c r="F2200" i="5"/>
  <c r="S1299" i="5"/>
  <c r="G864" i="5"/>
  <c r="F864" i="5"/>
  <c r="H84" i="5"/>
  <c r="F84" i="5"/>
  <c r="J1319" i="5"/>
  <c r="G2265" i="5"/>
  <c r="AB1225" i="5"/>
  <c r="S1667" i="5"/>
  <c r="S1603" i="5"/>
  <c r="T931" i="5"/>
  <c r="J193" i="5"/>
  <c r="G1281" i="5"/>
  <c r="AB34" i="5"/>
  <c r="AB675" i="5"/>
  <c r="V1689" i="5"/>
  <c r="E1689" i="5" s="1"/>
  <c r="X1689" i="5" s="1"/>
  <c r="H2321" i="5"/>
  <c r="V841" i="5"/>
  <c r="E841" i="5" s="1"/>
  <c r="X841" i="5" s="1"/>
  <c r="AB1185" i="5"/>
  <c r="V2001" i="5"/>
  <c r="E2001" i="5" s="1"/>
  <c r="X2001" i="5" s="1"/>
  <c r="V393" i="5"/>
  <c r="E393" i="5" s="1"/>
  <c r="X393" i="5" s="1"/>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E2401" i="5" s="1"/>
  <c r="X2401" i="5" s="1"/>
  <c r="AB249" i="5"/>
  <c r="V505" i="5"/>
  <c r="E505" i="5" s="1"/>
  <c r="X505" i="5" s="1"/>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E529" i="5" s="1"/>
  <c r="X529" i="5" s="1"/>
  <c r="V1241" i="5"/>
  <c r="E1241" i="5" s="1"/>
  <c r="X1241" i="5" s="1"/>
  <c r="G1409" i="5"/>
  <c r="J1235" i="5"/>
  <c r="F1235" i="5"/>
  <c r="F2256" i="5"/>
  <c r="I2256" i="5"/>
  <c r="G1531" i="5"/>
  <c r="I1531" i="5"/>
  <c r="V2296" i="5"/>
  <c r="E2296" i="5" s="1"/>
  <c r="X2296" i="5" s="1"/>
  <c r="G2296" i="5"/>
  <c r="R2264" i="5"/>
  <c r="F2264" i="5"/>
  <c r="V2224" i="5"/>
  <c r="E2224" i="5" s="1"/>
  <c r="X2224" i="5" s="1"/>
  <c r="V2184" i="5"/>
  <c r="E2184" i="5" s="1"/>
  <c r="X2184" i="5" s="1"/>
  <c r="G2184" i="5"/>
  <c r="V2120" i="5"/>
  <c r="E2120" i="5" s="1"/>
  <c r="X2120" i="5" s="1"/>
  <c r="G2120" i="5"/>
  <c r="AB2080" i="5"/>
  <c r="V2080" i="5"/>
  <c r="E2080" i="5" s="1"/>
  <c r="X2080" i="5" s="1"/>
  <c r="H1144" i="5"/>
  <c r="R1139" i="5"/>
  <c r="H131" i="5"/>
  <c r="I1139" i="5"/>
  <c r="G2397" i="5"/>
  <c r="R1683" i="5"/>
  <c r="H1683" i="5"/>
  <c r="F1893" i="5"/>
  <c r="R1893" i="5"/>
  <c r="R131" i="5"/>
  <c r="I1933" i="5"/>
  <c r="H1933" i="5"/>
  <c r="I1789" i="5"/>
  <c r="R1874" i="5"/>
  <c r="F1874" i="5"/>
  <c r="V1368" i="5"/>
  <c r="E1368" i="5" s="1"/>
  <c r="X1368" i="5" s="1"/>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E2478" i="5" s="1"/>
  <c r="X2478" i="5" s="1"/>
  <c r="G2478" i="5"/>
  <c r="V2462" i="5"/>
  <c r="E2462" i="5" s="1"/>
  <c r="X2462" i="5" s="1"/>
  <c r="G2462" i="5"/>
  <c r="AB2462" i="5"/>
  <c r="V2454" i="5"/>
  <c r="E2454" i="5" s="1"/>
  <c r="X2454" i="5" s="1"/>
  <c r="AB2454" i="5"/>
  <c r="V2446" i="5"/>
  <c r="E2446" i="5" s="1"/>
  <c r="X2446" i="5" s="1"/>
  <c r="AB2446" i="5"/>
  <c r="V2382" i="5"/>
  <c r="E2382" i="5" s="1"/>
  <c r="X2382" i="5" s="1"/>
  <c r="AB2382" i="5"/>
  <c r="V2358" i="5"/>
  <c r="E2358" i="5" s="1"/>
  <c r="X2358" i="5" s="1"/>
  <c r="AB2358" i="5"/>
  <c r="AB2350" i="5"/>
  <c r="V2350" i="5"/>
  <c r="E2350" i="5" s="1"/>
  <c r="X2350" i="5" s="1"/>
  <c r="V2318" i="5"/>
  <c r="E2318" i="5" s="1"/>
  <c r="X2318" i="5" s="1"/>
  <c r="AB2318" i="5"/>
  <c r="AB2302" i="5"/>
  <c r="V2302" i="5"/>
  <c r="E2302" i="5" s="1"/>
  <c r="X2302" i="5" s="1"/>
  <c r="G2302" i="5"/>
  <c r="V2286" i="5"/>
  <c r="E2286" i="5" s="1"/>
  <c r="X2286" i="5" s="1"/>
  <c r="G2286" i="5"/>
  <c r="AB2286" i="5"/>
  <c r="V2278" i="5"/>
  <c r="E2278" i="5" s="1"/>
  <c r="X2278" i="5" s="1"/>
  <c r="G2278" i="5"/>
  <c r="H2270" i="5"/>
  <c r="J2270" i="5"/>
  <c r="F2270" i="5"/>
  <c r="R2270" i="5"/>
  <c r="AB2238" i="5"/>
  <c r="V2238" i="5"/>
  <c r="E2238" i="5" s="1"/>
  <c r="X2238" i="5" s="1"/>
  <c r="V2198" i="5"/>
  <c r="E2198" i="5" s="1"/>
  <c r="X2198" i="5" s="1"/>
  <c r="AB2198" i="5"/>
  <c r="V2174" i="5"/>
  <c r="E2174" i="5" s="1"/>
  <c r="X2174" i="5" s="1"/>
  <c r="G2174" i="5"/>
  <c r="R2166" i="5"/>
  <c r="F2166" i="5"/>
  <c r="H2166" i="5"/>
  <c r="J2166" i="5"/>
  <c r="I2166" i="5"/>
  <c r="V2150" i="5"/>
  <c r="E2150" i="5" s="1"/>
  <c r="X2150" i="5" s="1"/>
  <c r="AB2150" i="5"/>
  <c r="R2126" i="5"/>
  <c r="I2126" i="5"/>
  <c r="H2126" i="5"/>
  <c r="F2126" i="5"/>
  <c r="J2118" i="5"/>
  <c r="F2118" i="5"/>
  <c r="H2118" i="5"/>
  <c r="AB2110" i="5"/>
  <c r="V2110" i="5"/>
  <c r="E2110" i="5" s="1"/>
  <c r="X2110" i="5" s="1"/>
  <c r="V2086" i="5"/>
  <c r="E2086" i="5" s="1"/>
  <c r="X2086" i="5" s="1"/>
  <c r="AB2086" i="5"/>
  <c r="V2078" i="5"/>
  <c r="E2078" i="5" s="1"/>
  <c r="X2078" i="5" s="1"/>
  <c r="G2078" i="5"/>
  <c r="AB2038" i="5"/>
  <c r="V2038" i="5"/>
  <c r="E2038" i="5" s="1"/>
  <c r="X2038" i="5" s="1"/>
  <c r="AB2030" i="5"/>
  <c r="V2030" i="5"/>
  <c r="E2030" i="5" s="1"/>
  <c r="X2030" i="5" s="1"/>
  <c r="V2022" i="5"/>
  <c r="E2022" i="5" s="1"/>
  <c r="X2022" i="5" s="1"/>
  <c r="AB2022" i="5"/>
  <c r="V2014" i="5"/>
  <c r="E2014" i="5" s="1"/>
  <c r="X2014" i="5" s="1"/>
  <c r="AB2014" i="5"/>
  <c r="AB1990" i="5"/>
  <c r="V1990" i="5"/>
  <c r="E1990" i="5" s="1"/>
  <c r="X1990" i="5" s="1"/>
  <c r="G1990" i="5"/>
  <c r="V1958" i="5"/>
  <c r="E1958" i="5" s="1"/>
  <c r="X1958" i="5" s="1"/>
  <c r="AB1958" i="5"/>
  <c r="V1942" i="5"/>
  <c r="E1942" i="5" s="1"/>
  <c r="X1942" i="5" s="1"/>
  <c r="AB1942" i="5"/>
  <c r="V1926" i="5"/>
  <c r="E1926" i="5" s="1"/>
  <c r="X1926" i="5" s="1"/>
  <c r="G1926" i="5"/>
  <c r="V1870" i="5"/>
  <c r="E1870" i="5" s="1"/>
  <c r="X1870" i="5" s="1"/>
  <c r="AB1870" i="5"/>
  <c r="V1846" i="5"/>
  <c r="E1846" i="5" s="1"/>
  <c r="X1846" i="5" s="1"/>
  <c r="G1846" i="5"/>
  <c r="AB1846" i="5"/>
  <c r="V1830" i="5"/>
  <c r="E1830" i="5" s="1"/>
  <c r="X1830" i="5" s="1"/>
  <c r="G1830" i="5"/>
  <c r="V1822" i="5"/>
  <c r="E1822" i="5" s="1"/>
  <c r="X1822" i="5" s="1"/>
  <c r="G1822" i="5"/>
  <c r="V1806" i="5"/>
  <c r="E1806" i="5" s="1"/>
  <c r="X1806" i="5" s="1"/>
  <c r="AB1806" i="5"/>
  <c r="V1790" i="5"/>
  <c r="E1790" i="5" s="1"/>
  <c r="X1790" i="5" s="1"/>
  <c r="G1790" i="5"/>
  <c r="V1766" i="5"/>
  <c r="E1766" i="5" s="1"/>
  <c r="X1766" i="5" s="1"/>
  <c r="G1766" i="5"/>
  <c r="V1742" i="5"/>
  <c r="E1742" i="5" s="1"/>
  <c r="X1742" i="5" s="1"/>
  <c r="G1742" i="5"/>
  <c r="AB1742" i="5"/>
  <c r="V1734" i="5"/>
  <c r="E1734" i="5" s="1"/>
  <c r="X1734" i="5" s="1"/>
  <c r="AB1734" i="5"/>
  <c r="V1726" i="5"/>
  <c r="E1726" i="5" s="1"/>
  <c r="X1726" i="5" s="1"/>
  <c r="G1726" i="5"/>
  <c r="V1646" i="5"/>
  <c r="E1646" i="5" s="1"/>
  <c r="X1646" i="5" s="1"/>
  <c r="AB1646" i="5"/>
  <c r="AB1582" i="5"/>
  <c r="V1582" i="5"/>
  <c r="E1582" i="5" s="1"/>
  <c r="X1582" i="5" s="1"/>
  <c r="V1518" i="5"/>
  <c r="E1518" i="5" s="1"/>
  <c r="X1518" i="5" s="1"/>
  <c r="AB1518" i="5"/>
  <c r="AB1502" i="5"/>
  <c r="V1502" i="5"/>
  <c r="E1502" i="5" s="1"/>
  <c r="X1502" i="5" s="1"/>
  <c r="AB1494" i="5"/>
  <c r="V1494" i="5"/>
  <c r="E1494" i="5" s="1"/>
  <c r="X1494" i="5" s="1"/>
  <c r="AB1478" i="5"/>
  <c r="V1478" i="5"/>
  <c r="E1478" i="5" s="1"/>
  <c r="X1478" i="5" s="1"/>
  <c r="AB1470" i="5"/>
  <c r="V1470" i="5"/>
  <c r="E1470" i="5" s="1"/>
  <c r="X1470" i="5" s="1"/>
  <c r="V1406" i="5"/>
  <c r="E1406" i="5" s="1"/>
  <c r="X1406" i="5" s="1"/>
  <c r="AB1406" i="5"/>
  <c r="V1398" i="5"/>
  <c r="E1398" i="5" s="1"/>
  <c r="X1398" i="5" s="1"/>
  <c r="AB1398" i="5"/>
  <c r="V1390" i="5"/>
  <c r="E1390" i="5" s="1"/>
  <c r="X1390" i="5" s="1"/>
  <c r="AB1390" i="5"/>
  <c r="V1382" i="5"/>
  <c r="E1382" i="5" s="1"/>
  <c r="X1382" i="5" s="1"/>
  <c r="AB1382" i="5"/>
  <c r="AB1374" i="5"/>
  <c r="V1374" i="5"/>
  <c r="E1374" i="5" s="1"/>
  <c r="X1374" i="5" s="1"/>
  <c r="F1334" i="5"/>
  <c r="H1334" i="5"/>
  <c r="J1334" i="5"/>
  <c r="V1318" i="5"/>
  <c r="E1318" i="5" s="1"/>
  <c r="X1318" i="5" s="1"/>
  <c r="G1318" i="5"/>
  <c r="V1294" i="5"/>
  <c r="E1294" i="5" s="1"/>
  <c r="X1294" i="5" s="1"/>
  <c r="AB1294" i="5"/>
  <c r="V1270" i="5"/>
  <c r="E1270" i="5" s="1"/>
  <c r="X1270" i="5" s="1"/>
  <c r="AB1270" i="5"/>
  <c r="V1198" i="5"/>
  <c r="E1198" i="5" s="1"/>
  <c r="X1198" i="5" s="1"/>
  <c r="G1198" i="5"/>
  <c r="V1182" i="5"/>
  <c r="E1182" i="5" s="1"/>
  <c r="X1182" i="5" s="1"/>
  <c r="R1771" i="5"/>
  <c r="J1771" i="5"/>
  <c r="I1771" i="5"/>
  <c r="J1552" i="5"/>
  <c r="R942" i="5"/>
  <c r="H2310" i="5"/>
  <c r="F491" i="5"/>
  <c r="J1968" i="5"/>
  <c r="J1014" i="5"/>
  <c r="J1472" i="5"/>
  <c r="R334" i="5"/>
  <c r="R1632" i="5"/>
  <c r="I1552" i="5"/>
  <c r="AB1966" i="5"/>
  <c r="AB1750" i="5"/>
  <c r="J942" i="5"/>
  <c r="H491" i="5"/>
  <c r="F1472" i="5"/>
  <c r="R1014" i="5"/>
  <c r="F1632" i="5"/>
  <c r="J334" i="5"/>
  <c r="V1934" i="5"/>
  <c r="E1934" i="5" s="1"/>
  <c r="X1934" i="5" s="1"/>
  <c r="J1247" i="5"/>
  <c r="H1472" i="5"/>
  <c r="J2374" i="5"/>
  <c r="J1508" i="5"/>
  <c r="G334" i="5"/>
  <c r="AB2326" i="5"/>
  <c r="G2094" i="5"/>
  <c r="V1030" i="5"/>
  <c r="E1030" i="5" s="1"/>
  <c r="X1030" i="5" s="1"/>
  <c r="G206" i="5"/>
  <c r="V23" i="5"/>
  <c r="E23" i="5" s="1"/>
  <c r="X23" i="5" s="1"/>
  <c r="V47" i="5"/>
  <c r="E47" i="5" s="1"/>
  <c r="X47" i="5" s="1"/>
  <c r="G47" i="5"/>
  <c r="AB310" i="5"/>
  <c r="V502" i="5"/>
  <c r="E502" i="5" s="1"/>
  <c r="X502" i="5" s="1"/>
  <c r="AB822" i="5"/>
  <c r="V1078" i="5"/>
  <c r="E1078" i="5" s="1"/>
  <c r="X1078" i="5" s="1"/>
  <c r="G1014" i="5"/>
  <c r="V286" i="5"/>
  <c r="E286" i="5" s="1"/>
  <c r="X286" i="5" s="1"/>
  <c r="AB39" i="5"/>
  <c r="V438" i="5"/>
  <c r="E438" i="5" s="1"/>
  <c r="X438" i="5" s="1"/>
  <c r="V318" i="5"/>
  <c r="E318" i="5" s="1"/>
  <c r="X318" i="5" s="1"/>
  <c r="AB358" i="5"/>
  <c r="V926" i="5"/>
  <c r="E926" i="5" s="1"/>
  <c r="X926" i="5" s="1"/>
  <c r="V1102" i="5"/>
  <c r="E1102" i="5" s="1"/>
  <c r="X1102" i="5" s="1"/>
  <c r="AB1102" i="5"/>
  <c r="V1094" i="5"/>
  <c r="E1094" i="5" s="1"/>
  <c r="X1094" i="5" s="1"/>
  <c r="G1094" i="5"/>
  <c r="V902" i="5"/>
  <c r="E902" i="5" s="1"/>
  <c r="X902" i="5" s="1"/>
  <c r="AB902" i="5"/>
  <c r="V758" i="5"/>
  <c r="E758" i="5" s="1"/>
  <c r="X758" i="5" s="1"/>
  <c r="AB758" i="5"/>
  <c r="V734" i="5"/>
  <c r="E734" i="5" s="1"/>
  <c r="X734" i="5" s="1"/>
  <c r="AB734" i="5"/>
  <c r="V670" i="5"/>
  <c r="E670" i="5" s="1"/>
  <c r="X670" i="5" s="1"/>
  <c r="AB670" i="5"/>
  <c r="G662" i="5"/>
  <c r="AB654" i="5"/>
  <c r="V558" i="5"/>
  <c r="E558" i="5" s="1"/>
  <c r="X558" i="5" s="1"/>
  <c r="AB558" i="5"/>
  <c r="V518" i="5"/>
  <c r="E518" i="5" s="1"/>
  <c r="X518" i="5" s="1"/>
  <c r="G518" i="5"/>
  <c r="AB518" i="5"/>
  <c r="V486" i="5"/>
  <c r="E486" i="5" s="1"/>
  <c r="X486" i="5" s="1"/>
  <c r="AB486" i="5"/>
  <c r="AB470" i="5"/>
  <c r="V470" i="5"/>
  <c r="E470" i="5" s="1"/>
  <c r="X470" i="5" s="1"/>
  <c r="V398" i="5"/>
  <c r="E398" i="5" s="1"/>
  <c r="X398" i="5" s="1"/>
  <c r="AB398" i="5"/>
  <c r="V254" i="5"/>
  <c r="E254" i="5" s="1"/>
  <c r="X254" i="5" s="1"/>
  <c r="AB254" i="5"/>
  <c r="V222" i="5"/>
  <c r="E222" i="5" s="1"/>
  <c r="X222" i="5" s="1"/>
  <c r="AB222" i="5"/>
  <c r="V214" i="5"/>
  <c r="E214" i="5" s="1"/>
  <c r="X214" i="5" s="1"/>
  <c r="V918" i="5"/>
  <c r="E918" i="5" s="1"/>
  <c r="X918" i="5" s="1"/>
  <c r="V1070" i="5"/>
  <c r="E1070" i="5" s="1"/>
  <c r="X1070" i="5" s="1"/>
  <c r="V326" i="5"/>
  <c r="E326" i="5" s="1"/>
  <c r="X326" i="5" s="1"/>
  <c r="V94" i="5"/>
  <c r="E94" i="5" s="1"/>
  <c r="X94" i="5" s="1"/>
  <c r="V894" i="5"/>
  <c r="E894" i="5" s="1"/>
  <c r="X894" i="5" s="1"/>
  <c r="G846" i="5"/>
  <c r="V814" i="5"/>
  <c r="E814" i="5" s="1"/>
  <c r="X814" i="5" s="1"/>
  <c r="G55" i="5"/>
  <c r="V654" i="5"/>
  <c r="E654" i="5" s="1"/>
  <c r="X654" i="5" s="1"/>
  <c r="G654" i="5"/>
  <c r="G982" i="5"/>
  <c r="G542" i="5"/>
  <c r="AB79" i="5"/>
  <c r="V366" i="5"/>
  <c r="E366" i="5" s="1"/>
  <c r="X366" i="5" s="1"/>
  <c r="V1118" i="5"/>
  <c r="E1118" i="5" s="1"/>
  <c r="X1118" i="5" s="1"/>
  <c r="AB2498" i="5"/>
  <c r="H23" i="6"/>
  <c r="D23" i="6" s="1"/>
  <c r="G5" i="6"/>
  <c r="H5" i="6"/>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E2143" i="5" s="1"/>
  <c r="X2143" i="5" s="1"/>
  <c r="AB2366" i="5"/>
  <c r="V2470" i="5"/>
  <c r="E2470" i="5" s="1"/>
  <c r="X2470" i="5" s="1"/>
  <c r="G1983" i="5"/>
  <c r="V2414" i="5"/>
  <c r="E2414" i="5" s="1"/>
  <c r="X2414" i="5" s="1"/>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D20"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18"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18" i="5"/>
  <c r="S17" i="5"/>
  <c r="S16" i="5"/>
  <c r="T18" i="5"/>
  <c r="T17" i="5"/>
  <c r="S15" i="5"/>
  <c r="S14" i="5"/>
  <c r="T14" i="5"/>
  <c r="S12" i="5"/>
  <c r="S13" i="5"/>
  <c r="T12" i="5"/>
  <c r="T13" i="5"/>
  <c r="T11" i="5"/>
  <c r="S11" i="5"/>
  <c r="S10" i="5"/>
  <c r="T10" i="5"/>
  <c r="T9" i="5"/>
  <c r="S9" i="5"/>
  <c r="T8" i="5"/>
  <c r="S8" i="5"/>
  <c r="S7" i="5"/>
  <c r="T7" i="5"/>
  <c r="S6" i="5"/>
  <c r="T6" i="5"/>
  <c r="T5" i="5"/>
  <c r="F64" i="6" l="1"/>
  <c r="C64" i="6" s="1"/>
  <c r="J16" i="5"/>
  <c r="J15" i="5"/>
  <c r="G60" i="6"/>
  <c r="G61" i="6"/>
  <c r="X5" i="5"/>
  <c r="C8" i="6"/>
  <c r="H44" i="6"/>
  <c r="D44" i="6" s="1"/>
  <c r="H21" i="6"/>
  <c r="D21" i="6" s="1"/>
  <c r="H24" i="6"/>
  <c r="D24" i="6" s="1"/>
  <c r="B77" i="4"/>
  <c r="A54" i="6" s="1"/>
  <c r="B73" i="4"/>
  <c r="A51" i="6" s="1"/>
  <c r="F34" i="6"/>
  <c r="H34" i="6" s="1"/>
  <c r="D34" i="6" s="1"/>
  <c r="F39" i="6"/>
  <c r="H39" i="6" s="1"/>
  <c r="D39" i="6" s="1"/>
  <c r="G16" i="6"/>
  <c r="H16" i="6" s="1"/>
  <c r="C16" i="6" s="1"/>
  <c r="C34" i="6"/>
  <c r="C24" i="6"/>
  <c r="F61" i="6"/>
  <c r="C44" i="6"/>
  <c r="C21" i="6"/>
  <c r="K60" i="6"/>
  <c r="D15" i="6"/>
  <c r="B61" i="4"/>
  <c r="A42" i="6" s="1"/>
  <c r="B37" i="4"/>
  <c r="A22" i="6" s="1"/>
  <c r="B55" i="4"/>
  <c r="A37" i="6" s="1"/>
  <c r="B49" i="4"/>
  <c r="A32" i="6" s="1"/>
  <c r="B43" i="4"/>
  <c r="A27" i="6" s="1"/>
  <c r="F38" i="6"/>
  <c r="H38" i="6" s="1"/>
  <c r="D38" i="6" s="1"/>
  <c r="F43" i="6"/>
  <c r="H43" i="6" s="1"/>
  <c r="D43" i="6" s="1"/>
  <c r="B83" i="4"/>
  <c r="A58" i="6" s="1"/>
  <c r="G64" i="6" a="1"/>
  <c r="G64" i="6" s="1"/>
  <c r="H64" i="6" s="1"/>
  <c r="C23" i="6"/>
  <c r="C15" i="6"/>
  <c r="F28" i="6"/>
  <c r="H28" i="6" s="1"/>
  <c r="D28" i="6" s="1"/>
  <c r="B81" i="4"/>
  <c r="A57" i="6" s="1"/>
  <c r="B71" i="4"/>
  <c r="A49" i="6" s="1"/>
  <c r="F60" i="6"/>
  <c r="B38" i="4"/>
  <c r="B44" i="4" s="1"/>
  <c r="A28" i="6" s="1"/>
  <c r="F48" i="6"/>
  <c r="F52" i="6" s="1"/>
  <c r="H52" i="6" s="1"/>
  <c r="F33" i="6"/>
  <c r="H33" i="6" s="1"/>
  <c r="D33" i="6" s="1"/>
  <c r="B79" i="4"/>
  <c r="A55" i="6" s="1"/>
  <c r="C43" i="6"/>
  <c r="C20" i="6"/>
  <c r="C13" i="6"/>
  <c r="C10" i="6"/>
  <c r="D11" i="6"/>
  <c r="C11" i="6"/>
  <c r="C9" i="6"/>
  <c r="D43" i="4"/>
  <c r="C7" i="6"/>
  <c r="D37" i="4"/>
  <c r="D31" i="4"/>
  <c r="B47" i="4"/>
  <c r="A31" i="6" s="1"/>
  <c r="D6" i="6"/>
  <c r="C6" i="6"/>
  <c r="D61" i="4"/>
  <c r="C59" i="6"/>
  <c r="B58" i="4"/>
  <c r="A40" i="6" s="1"/>
  <c r="D49" i="4"/>
  <c r="G55" i="4"/>
  <c r="G31" i="4"/>
  <c r="G68" i="4"/>
  <c r="G49" i="4"/>
  <c r="A24" i="6"/>
  <c r="B51" i="4"/>
  <c r="A34" i="6" s="1"/>
  <c r="B63" i="4"/>
  <c r="A44" i="6" s="1"/>
  <c r="B57" i="4"/>
  <c r="A39" i="6" s="1"/>
  <c r="G61" i="4"/>
  <c r="G37" i="4"/>
  <c r="D68" i="4"/>
  <c r="B46" i="4"/>
  <c r="A30" i="6" s="1"/>
  <c r="A25" i="6"/>
  <c r="B59" i="4"/>
  <c r="A41" i="6" s="1"/>
  <c r="B53" i="4"/>
  <c r="A36" i="6" s="1"/>
  <c r="A26" i="6"/>
  <c r="B75" i="4"/>
  <c r="A53" i="6" s="1"/>
  <c r="B64" i="4"/>
  <c r="A45" i="6" s="1"/>
  <c r="T16" i="5"/>
  <c r="T15" i="5"/>
  <c r="S5" i="5"/>
  <c r="H61" i="6" l="1"/>
  <c r="D61" i="6" s="1"/>
  <c r="C33" i="6"/>
  <c r="C28" i="6"/>
  <c r="C38" i="6"/>
  <c r="B56" i="4"/>
  <c r="A38" i="6" s="1"/>
  <c r="C39" i="6"/>
  <c r="A23" i="6"/>
  <c r="K61" i="6"/>
  <c r="D16" i="6"/>
  <c r="D52" i="6"/>
  <c r="C52" i="6"/>
  <c r="B74" i="4"/>
  <c r="A52" i="6" s="1"/>
  <c r="F49" i="6"/>
  <c r="F54" i="6"/>
  <c r="H54" i="6" s="1"/>
  <c r="H48" i="6"/>
  <c r="F55" i="6"/>
  <c r="H55" i="6" s="1"/>
  <c r="F53" i="6"/>
  <c r="H53" i="6" s="1"/>
  <c r="F58" i="6"/>
  <c r="H58" i="6" s="1"/>
  <c r="F57" i="6"/>
  <c r="H57" i="6" s="1"/>
  <c r="B50" i="4"/>
  <c r="A33" i="6" s="1"/>
  <c r="B62" i="4"/>
  <c r="A43" i="6" s="1"/>
  <c r="H60" i="6"/>
  <c r="B2" i="6"/>
  <c r="C61" i="6" l="1"/>
  <c r="D48" i="6"/>
  <c r="C48" i="6"/>
  <c r="D57" i="6"/>
  <c r="C57" i="6"/>
  <c r="D53" i="6"/>
  <c r="C53" i="6"/>
  <c r="D55" i="6"/>
  <c r="C55" i="6"/>
  <c r="D54" i="6"/>
  <c r="C54" i="6"/>
  <c r="H65" i="6"/>
  <c r="D2" i="6" s="1"/>
  <c r="C58" i="6"/>
  <c r="D58" i="6"/>
  <c r="F50" i="6"/>
  <c r="H50" i="6" s="1"/>
  <c r="H49" i="6"/>
  <c r="D60" i="6"/>
  <c r="C60" i="6"/>
  <c r="D49" i="6" l="1"/>
  <c r="C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<sst xmlns="http://schemas.openxmlformats.org/spreadsheetml/2006/main" count="15213" uniqueCount="12824">
  <si>
    <t>Return to declaration tab</t>
  </si>
  <si>
    <t>Revision 1.2 May 12, 2023</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</si>
  <si>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</si>
  <si>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</si>
  <si>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</si>
  <si>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</si>
  <si>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</si>
  <si>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</si>
  <si>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</si>
  <si>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</si>
  <si>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</si>
  <si>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</si>
  <si>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</si>
  <si>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</si>
  <si>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</si>
  <si>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</si>
  <si>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</si>
  <si>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</si>
  <si>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</si>
  <si>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</si>
  <si>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</si>
  <si>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</si>
  <si>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</si>
  <si>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</si>
  <si>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</si>
  <si>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</si>
  <si>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</si>
  <si>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</si>
  <si>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</si>
  <si>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1.2
May 12, 2023</t>
  </si>
  <si>
    <t xml:space="preserve">
</t>
  </si>
  <si>
    <t>Connection Technology Center</t>
  </si>
  <si>
    <t>A. Company</t>
  </si>
  <si>
    <t>B. Product (or List of Products)</t>
  </si>
  <si>
    <t>C. User defined [Specify in 'Description of scope']</t>
  </si>
  <si>
    <t>7939 Rae Blvd.</t>
  </si>
  <si>
    <t>Charlotte Cook</t>
  </si>
  <si>
    <t>sales@ctconline.com</t>
  </si>
  <si>
    <t>585-924-5900</t>
  </si>
  <si>
    <t>Yes</t>
  </si>
  <si>
    <t>No</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</si>
  <si>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</si>
  <si>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</si>
  <si>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</si>
  <si>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</si>
  <si>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</si>
  <si>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</si>
  <si>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</si>
  <si>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</si>
  <si>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</si>
  <si>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</si>
  <si>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</si>
  <si>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</si>
  <si>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</si>
  <si>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</si>
  <si>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</si>
  <si>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</si>
  <si>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</si>
  <si>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</si>
  <si>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</si>
  <si>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1.2
May 12, 2023</t>
  </si>
  <si>
    <t>Cobalt</t>
  </si>
  <si>
    <t>Mica</t>
  </si>
  <si>
    <t>Standard Smelter Name</t>
  </si>
  <si>
    <t>Country Code</t>
  </si>
  <si>
    <t>State / Province Code</t>
  </si>
  <si>
    <t>Smelter not yet identified</t>
  </si>
  <si>
    <t>Smelter Not Listed</t>
  </si>
  <si>
    <t>Arctic Minerals, LLC</t>
  </si>
  <si>
    <t>UNITED STATES OF AMERICA</t>
  </si>
  <si>
    <t>CID003592</t>
  </si>
  <si>
    <t>Jeffersonville</t>
  </si>
  <si>
    <t>Indiana</t>
  </si>
  <si>
    <t>Imerys Mica Kings Mountain, Inc.</t>
  </si>
  <si>
    <t>CID003591</t>
  </si>
  <si>
    <t>Kings Mountain</t>
  </si>
  <si>
    <t>North Carolina</t>
  </si>
  <si>
    <t>Southeastern Performance Minerals, LLC</t>
  </si>
  <si>
    <t>CID003590</t>
  </si>
  <si>
    <t>Sandersville</t>
  </si>
  <si>
    <t>Georgia</t>
  </si>
  <si>
    <t>Vale – Long Harbour Processing Plant (LHPP)</t>
  </si>
  <si>
    <t>CANADA</t>
  </si>
  <si>
    <t>CID003584</t>
  </si>
  <si>
    <t>Long Harbour</t>
  </si>
  <si>
    <t>Newfoundland and Labrador</t>
  </si>
  <si>
    <t>Port Colborne Refinery</t>
  </si>
  <si>
    <t>CID003239</t>
  </si>
  <si>
    <t>Port Colborne</t>
  </si>
  <si>
    <t>Ontario</t>
  </si>
  <si>
    <t>New Providence Metals Marketing Inc.</t>
  </si>
  <si>
    <t>Fort Saskatchewan Metals Facility</t>
  </si>
  <si>
    <t>CID003242</t>
  </si>
  <si>
    <t>Toronto</t>
  </si>
  <si>
    <t>Glencore Nikkelverk Refinery</t>
  </si>
  <si>
    <t>NORWAY</t>
  </si>
  <si>
    <t>CID003403</t>
  </si>
  <si>
    <t>Kristiansand</t>
  </si>
  <si>
    <t>Aust-Agder</t>
  </si>
  <si>
    <t>Harima Refinery</t>
  </si>
  <si>
    <t>Harima Refinery, Sumitomo Metal Mining</t>
  </si>
  <si>
    <t>JAPAN</t>
  </si>
  <si>
    <t>CID003577</t>
  </si>
  <si>
    <t>Kako-gun</t>
  </si>
  <si>
    <t>Hyogo</t>
  </si>
  <si>
    <t>ICoNiChem</t>
  </si>
  <si>
    <t>UNITED KINGDOM OF GREAT BRITAIN AND NORTHERN IRELAND</t>
  </si>
  <si>
    <t>CID003491</t>
  </si>
  <si>
    <t>Widnes</t>
  </si>
  <si>
    <t>Cheshire West and Chester</t>
  </si>
  <si>
    <t>Murrin Murrin Nickel Cobalt Plant</t>
  </si>
  <si>
    <t>AUSTRALIA</t>
  </si>
  <si>
    <t>CID003406</t>
  </si>
  <si>
    <t>Laverton</t>
  </si>
  <si>
    <t>Yamaguchi Mica</t>
  </si>
  <si>
    <t>CID003512</t>
  </si>
  <si>
    <t>Toyokawa</t>
  </si>
  <si>
    <t>Yamaguchi Mica Co., Ltd. Shinshiro Factory</t>
  </si>
  <si>
    <t>CID003971</t>
  </si>
  <si>
    <t>Shinshiro</t>
  </si>
  <si>
    <t>Yamaguchi Mica Co., Ltd. Toyohashi Factory</t>
  </si>
  <si>
    <t>CID003970</t>
  </si>
  <si>
    <t>Toyohashi</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</si>
  <si>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</si>
  <si>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</si>
  <si>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</si>
  <si>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</si>
  <si>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</si>
  <si>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</si>
  <si>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</si>
  <si>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</si>
  <si>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</si>
  <si>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</si>
  <si>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</si>
  <si>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</si>
  <si>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</si>
  <si>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</si>
  <si>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</si>
  <si>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</si>
  <si>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</si>
  <si>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</si>
  <si>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</si>
  <si>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</si>
  <si>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</si>
  <si>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</si>
  <si>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</si>
  <si>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</si>
  <si>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</si>
  <si>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</si>
  <si>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</si>
  <si>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</si>
  <si>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</si>
  <si>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</si>
  <si>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</si>
  <si>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</si>
  <si>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</si>
  <si>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</si>
  <si>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</si>
  <si>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</si>
  <si>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</si>
  <si>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</si>
  <si>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</si>
  <si>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</si>
  <si>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</si>
  <si>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</si>
  <si>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</si>
  <si>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</si>
  <si>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</si>
  <si>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</si>
  <si>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</si>
  <si>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</si>
  <si>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</si>
  <si>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</si>
  <si>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</si>
  <si>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</si>
  <si>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</si>
  <si>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Eti Bakir A.S</t>
  </si>
  <si>
    <t>TURKEY</t>
  </si>
  <si>
    <t>CID004057</t>
  </si>
  <si>
    <t>Mardin</t>
  </si>
  <si>
    <t>Eti Bakır A.S</t>
  </si>
  <si>
    <t>Eti Bakır A.Ş</t>
  </si>
  <si>
    <t>Fairsky Industrial Co., Limited</t>
  </si>
  <si>
    <t>CID003469</t>
  </si>
  <si>
    <t>Baoding</t>
  </si>
  <si>
    <t>Hebei Sheng</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</si>
  <si>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</si>
  <si>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</si>
  <si>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</si>
  <si>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</si>
  <si>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</si>
  <si>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</si>
  <si>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</si>
  <si>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</si>
  <si>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</si>
  <si>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</si>
  <si>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</si>
  <si>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</si>
  <si>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</si>
  <si>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</si>
  <si>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</si>
  <si>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</si>
  <si>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</si>
  <si>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</si>
  <si>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</si>
  <si>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</si>
  <si>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</si>
  <si>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</si>
  <si>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Guangdong Fangyuan Environment Co., Ltd.</t>
  </si>
  <si>
    <t>CID003940</t>
  </si>
  <si>
    <t>Jiangmen City</t>
  </si>
  <si>
    <t>Guangdong Sheng</t>
  </si>
  <si>
    <t>Guangdong Jiana Energy Technology Co., Ltd.</t>
  </si>
  <si>
    <t>CID003291</t>
  </si>
  <si>
    <t>Guangzhou</t>
  </si>
  <si>
    <t>Guangxi Yinyi Advanced Material Co., Ltd.</t>
  </si>
  <si>
    <t>CID003213</t>
  </si>
  <si>
    <t>Yulin</t>
  </si>
  <si>
    <t>Guangxi Zhuangzu Zizhiqu</t>
  </si>
  <si>
    <t>Guizhou CNGR Resource Recycling Industry Development Co., Ltd.</t>
  </si>
  <si>
    <t>CID003610</t>
  </si>
  <si>
    <t>Tongren</t>
  </si>
  <si>
    <t>Guizhou Sheng</t>
  </si>
  <si>
    <t>Guizhou Red Star Electronic Material Co., Ltd.</t>
  </si>
  <si>
    <t>CID004391</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</si>
  <si>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</si>
  <si>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</si>
  <si>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</si>
  <si>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</si>
  <si>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</si>
  <si>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</si>
  <si>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</si>
  <si>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</si>
  <si>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</si>
  <si>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</si>
  <si>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</si>
  <si>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</si>
  <si>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</si>
  <si>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</si>
  <si>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</si>
  <si>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</si>
  <si>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</si>
  <si>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</si>
  <si>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</si>
  <si>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Jiana</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</si>
  <si>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</si>
  <si>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</si>
  <si>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</si>
  <si>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</si>
  <si>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</si>
  <si>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</si>
  <si>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</si>
  <si>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</si>
  <si>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</si>
  <si>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</si>
  <si>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</si>
  <si>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</si>
  <si>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</si>
  <si>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</si>
  <si>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</si>
  <si>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</si>
  <si>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</si>
  <si>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</si>
  <si>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</si>
  <si>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</si>
  <si>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</si>
  <si>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</si>
  <si>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</si>
  <si>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</si>
  <si>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</si>
  <si>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</si>
  <si>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</si>
  <si>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</si>
  <si>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</si>
  <si>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</si>
  <si>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</si>
  <si>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</si>
  <si>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</si>
  <si>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</si>
  <si>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</si>
  <si>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</si>
  <si>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</si>
  <si>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</si>
  <si>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</si>
  <si>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</si>
  <si>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</si>
  <si>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</si>
  <si>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Metals Co., Ltd.</t>
  </si>
  <si>
    <t>CID004393</t>
  </si>
  <si>
    <t>Fangliao</t>
  </si>
  <si>
    <t>Pingtung</t>
  </si>
  <si>
    <t>LLC Vostok</t>
  </si>
  <si>
    <t>CID003704</t>
  </si>
  <si>
    <t>Kostroma</t>
  </si>
  <si>
    <t>Kostromskaya oblast'</t>
  </si>
  <si>
    <t>Lubumbashi (Mine de L’Etoile)</t>
  </si>
  <si>
    <t>Luilu Metallurgical Plant</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</si>
  <si>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</si>
  <si>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</si>
  <si>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</si>
  <si>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</si>
  <si>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</si>
  <si>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</si>
  <si>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</si>
  <si>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</si>
  <si>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</si>
  <si>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</si>
  <si>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</si>
  <si>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</si>
  <si>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</si>
  <si>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</si>
  <si>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</si>
  <si>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</si>
  <si>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</si>
  <si>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</si>
  <si>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</si>
  <si>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</si>
  <si>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</si>
  <si>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</si>
  <si>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</si>
  <si>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</si>
  <si>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</si>
  <si>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</si>
  <si>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Western Australia</t>
  </si>
  <si>
    <t>Minara Resources Pty Ltd.</t>
  </si>
  <si>
    <t>Mine de Bou-Azzer</t>
  </si>
  <si>
    <t>CID003279</t>
  </si>
  <si>
    <t>Tazenakht</t>
  </si>
  <si>
    <t>Drâa-Tafilalet</t>
  </si>
  <si>
    <t>MKM - La Miniere de Kalumbwe Myunga</t>
  </si>
  <si>
    <t>CID003464</t>
  </si>
  <si>
    <t>MKM - La Minière de Kalumbwe Myunga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</si>
  <si>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</si>
  <si>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</si>
  <si>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</si>
  <si>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</si>
  <si>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</si>
  <si>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</si>
  <si>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</si>
  <si>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</si>
  <si>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</si>
  <si>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</si>
  <si>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</si>
  <si>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</si>
  <si>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</si>
  <si>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</si>
  <si>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</si>
  <si>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</si>
  <si>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</si>
  <si>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</si>
  <si>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</si>
  <si>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</si>
  <si>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</si>
  <si>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</si>
  <si>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</si>
  <si>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</si>
  <si>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</si>
  <si>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</si>
  <si>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</si>
  <si>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</si>
  <si>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</si>
  <si>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</si>
  <si>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</si>
  <si>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</si>
  <si>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</si>
  <si>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</si>
  <si>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</si>
  <si>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</si>
  <si>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</si>
  <si>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</si>
  <si>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</si>
  <si>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</si>
  <si>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</si>
  <si>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</si>
  <si>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</si>
  <si>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</si>
  <si>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</si>
  <si>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</si>
  <si>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</si>
  <si>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</si>
  <si>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</si>
  <si>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</si>
  <si>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</si>
  <si>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</si>
  <si>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</si>
  <si>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</si>
  <si>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</si>
  <si>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</si>
  <si>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</si>
  <si>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</si>
  <si>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</si>
  <si>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</si>
  <si>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</si>
  <si>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</si>
  <si>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</si>
  <si>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</si>
  <si>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</si>
  <si>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</si>
  <si>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</si>
  <si>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</si>
  <si>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</si>
  <si>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</si>
  <si>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</si>
  <si>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New Caledonia</t>
  </si>
  <si>
    <t>FRANCE</t>
  </si>
  <si>
    <t>CID003303</t>
  </si>
  <si>
    <t>Le Mont-Dore</t>
  </si>
  <si>
    <t>Nouvelle-Calédonie (see also separate country code entry under NC)</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</si>
  <si>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</si>
  <si>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</si>
  <si>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</si>
  <si>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</si>
  <si>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</si>
  <si>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</si>
  <si>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</si>
  <si>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</si>
  <si>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</si>
  <si>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</si>
  <si>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</si>
  <si>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</si>
  <si>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</si>
  <si>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</si>
  <si>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</si>
  <si>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</si>
  <si>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</si>
  <si>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</si>
  <si>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</si>
  <si>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</si>
  <si>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</si>
  <si>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Power New Energy Materials Co., Ltd.</t>
  </si>
  <si>
    <t>CID003702</t>
  </si>
  <si>
    <t>Zhuji City</t>
  </si>
  <si>
    <t>Zhejiang Zhongjin Greatpower Lithium-Battery Industrial Corporation Co., Ltd.</t>
  </si>
  <si>
    <t>Zhuhai Kelixin Metal Materials Co., Ltd.</t>
  </si>
  <si>
    <t>CID003211</t>
  </si>
  <si>
    <t>Zhuhai</t>
  </si>
  <si>
    <t>Smelter not listed</t>
  </si>
  <si>
    <t>DARUKA INTERNATIONAL</t>
  </si>
  <si>
    <t>INDIA</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</si>
  <si>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</si>
  <si>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</si>
  <si>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</si>
  <si>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</si>
  <si>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</si>
  <si>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</si>
  <si>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</si>
  <si>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</si>
  <si>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</si>
  <si>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</si>
  <si>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</si>
  <si>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</si>
  <si>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</si>
  <si>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</si>
  <si>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</si>
  <si>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</si>
  <si>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</si>
  <si>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</si>
  <si>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</si>
  <si>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</si>
  <si>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</si>
  <si>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</si>
  <si>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</si>
  <si>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</si>
  <si>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</si>
  <si>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JSC “Sludyanaya Fabrika”</t>
  </si>
  <si>
    <t>CID003664</t>
  </si>
  <si>
    <t>Saint-Petersburg</t>
  </si>
  <si>
    <t>Sankt-Peterburg</t>
  </si>
  <si>
    <t>LAXIM MINERALS CORPORATION</t>
  </si>
  <si>
    <t>CID003624</t>
  </si>
  <si>
    <t>Mica Electrical Material (Luhe) Co., Ltd.</t>
  </si>
  <si>
    <t>CID003987</t>
  </si>
  <si>
    <t>Shanwei</t>
  </si>
  <si>
    <t>Minerals i Derivats, S.A.</t>
  </si>
  <si>
    <t>SPAIN</t>
  </si>
  <si>
    <t>CID003985</t>
  </si>
  <si>
    <t>L'Arboc</t>
  </si>
  <si>
    <t>Tarragona [Tarragona]</t>
  </si>
  <si>
    <t>MODI MICA ENTERPRISES</t>
  </si>
  <si>
    <t>Modi Mica Enterprises</t>
  </si>
  <si>
    <t>CID003513</t>
  </si>
  <si>
    <t>Nanjing Jinyun Mica Ltd.</t>
  </si>
  <si>
    <t>CID003787</t>
  </si>
  <si>
    <t>Pachisia &amp; Co.</t>
  </si>
  <si>
    <t>CID003599</t>
  </si>
  <si>
    <t>SUBLIME MICA EXPORTS</t>
  </si>
  <si>
    <t>CID003629</t>
  </si>
  <si>
    <t>Gudur</t>
  </si>
  <si>
    <t>Andhra Pradesh</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</si>
  <si>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</si>
  <si>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</si>
  <si>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</si>
  <si>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</si>
  <si>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</si>
  <si>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</si>
  <si>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</si>
  <si>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</si>
  <si>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</si>
  <si>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</si>
  <si>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</si>
  <si>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</si>
  <si>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</si>
  <si>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</si>
  <si>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</si>
  <si>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</si>
  <si>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</si>
  <si>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</si>
  <si>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</si>
  <si>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</si>
  <si>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</si>
  <si>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</si>
  <si>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</si>
  <si>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</si>
  <si>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</si>
  <si>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</si>
  <si>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</si>
  <si>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</si>
  <si>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</si>
  <si>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</si>
  <si>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</si>
  <si>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</si>
  <si>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</si>
  <si>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</si>
  <si>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</si>
  <si>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</si>
  <si>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</si>
  <si>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</si>
  <si>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</si>
  <si>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</si>
  <si>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</si>
  <si>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</si>
  <si>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</si>
  <si>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</si>
  <si>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</si>
  <si>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</si>
  <si>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</si>
  <si>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</si>
  <si>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</si>
  <si>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</si>
  <si>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</si>
  <si>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</si>
  <si>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</si>
  <si>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</si>
  <si>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</si>
  <si>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</si>
  <si>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</si>
  <si>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</si>
  <si>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</si>
  <si>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</si>
  <si>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</si>
  <si>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</si>
  <si>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</si>
  <si>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</si>
  <si>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</si>
  <si>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</si>
  <si>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</si>
  <si>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</si>
  <si>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</si>
  <si>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</si>
  <si>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</si>
  <si>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</si>
  <si>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</si>
  <si>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</si>
  <si>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</si>
  <si>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</si>
  <si>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</si>
  <si>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</si>
  <si>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</si>
  <si>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</si>
  <si>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</si>
  <si>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</si>
  <si>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</si>
  <si>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</si>
  <si>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</si>
  <si>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</si>
  <si>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</si>
  <si>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</si>
  <si>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</si>
  <si>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</si>
  <si>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</si>
  <si>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</si>
  <si>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</si>
  <si>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</si>
  <si>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</si>
  <si>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</si>
  <si>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</si>
  <si>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</si>
  <si>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</si>
  <si>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</si>
  <si>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</si>
  <si>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</si>
  <si>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</si>
  <si>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</si>
  <si>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</si>
  <si>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</si>
  <si>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</si>
  <si>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</si>
  <si>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</si>
  <si>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</si>
  <si>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</si>
  <si>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</si>
  <si>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</si>
  <si>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</si>
  <si>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</si>
  <si>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</si>
  <si>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</si>
  <si>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</si>
  <si>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</si>
  <si>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</si>
  <si>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</si>
  <si>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</si>
  <si>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</si>
  <si>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</si>
  <si>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</si>
  <si>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</si>
  <si>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</si>
  <si>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</si>
  <si>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</si>
  <si>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</si>
  <si>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</si>
  <si>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</si>
  <si>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</si>
  <si>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</si>
  <si>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</si>
  <si>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</si>
  <si>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</si>
  <si>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</si>
  <si>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</si>
  <si>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</si>
  <si>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</si>
  <si>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</si>
  <si>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</si>
  <si>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</si>
  <si>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</si>
  <si>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</si>
  <si>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</si>
  <si>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</si>
  <si>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</si>
  <si>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</si>
  <si>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</si>
  <si>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</si>
  <si>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</si>
  <si>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</si>
  <si>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</si>
  <si>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</si>
  <si>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</si>
  <si>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</si>
  <si>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</si>
  <si>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</si>
  <si>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</si>
  <si>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</si>
  <si>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</si>
  <si>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</si>
  <si>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</si>
  <si>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</si>
  <si>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</si>
  <si>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</si>
  <si>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</si>
  <si>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</si>
  <si>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</si>
  <si>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</si>
  <si>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</si>
  <si>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</si>
  <si>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</si>
  <si>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</si>
  <si>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</si>
  <si>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</si>
  <si>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</si>
  <si>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</si>
  <si>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</si>
  <si>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</si>
  <si>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</si>
  <si>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</si>
  <si>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</si>
  <si>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</si>
  <si>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</si>
  <si>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</si>
  <si>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</si>
  <si>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</si>
  <si>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</si>
  <si>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</si>
  <si>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</si>
  <si>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</si>
  <si>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</si>
  <si>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</si>
  <si>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</si>
  <si>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</si>
  <si>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</si>
  <si>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</si>
  <si>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</si>
  <si>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</si>
  <si>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</si>
  <si>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</si>
  <si>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</si>
  <si>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</si>
  <si>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</si>
  <si>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</si>
  <si>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</si>
  <si>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</si>
  <si>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</si>
  <si>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</si>
  <si>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</si>
  <si>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</si>
  <si>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</si>
  <si>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</si>
  <si>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</si>
  <si>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</si>
  <si>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</si>
  <si>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</si>
  <si>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</si>
  <si>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</si>
  <si>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</si>
  <si>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</si>
  <si>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</si>
  <si>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</si>
  <si>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</si>
  <si>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</si>
  <si>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</si>
  <si>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</si>
  <si>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</si>
  <si>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</si>
  <si>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</si>
  <si>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</si>
  <si>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</si>
  <si>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</si>
  <si>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</si>
  <si>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</si>
  <si>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</si>
  <si>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</si>
  <si>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</si>
  <si>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</si>
  <si>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</si>
  <si>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</si>
  <si>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</si>
  <si>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</si>
  <si>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</si>
  <si>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</si>
  <si>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</si>
  <si>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</si>
  <si>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</si>
  <si>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</si>
  <si>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</si>
  <si>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</si>
  <si>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</si>
  <si>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</si>
  <si>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</si>
  <si>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</si>
  <si>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</si>
  <si>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</si>
  <si>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</si>
  <si>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</si>
  <si>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</si>
  <si>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</si>
  <si>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</si>
  <si>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</si>
  <si>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</si>
  <si>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</si>
  <si>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</si>
  <si>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</si>
  <si>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</si>
  <si>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</si>
  <si>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</si>
  <si>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</si>
  <si>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</si>
  <si>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</si>
  <si>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</si>
  <si>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</si>
  <si>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</si>
  <si>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</si>
  <si>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</si>
  <si>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</si>
  <si>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</si>
  <si>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</si>
  <si>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</si>
  <si>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</si>
  <si>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</si>
  <si>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</si>
  <si>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</si>
  <si>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</si>
  <si>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</si>
  <si>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</si>
  <si>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</si>
  <si>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</si>
  <si>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</si>
  <si>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</si>
  <si>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</si>
  <si>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</si>
  <si>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</si>
  <si>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</si>
  <si>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</si>
  <si>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</si>
  <si>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</si>
  <si>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</si>
  <si>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</si>
  <si>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</si>
  <si>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</si>
  <si>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</si>
  <si>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</si>
  <si>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</si>
  <si>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</si>
  <si>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</si>
  <si>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</si>
  <si>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</si>
  <si>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</si>
  <si>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</si>
  <si>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</si>
  <si>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</si>
  <si>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</si>
  <si>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</si>
  <si>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</si>
  <si>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</si>
  <si>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</si>
  <si>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</si>
  <si>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</si>
  <si>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</si>
  <si>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</si>
  <si>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</si>
  <si>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</si>
  <si>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</si>
  <si>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</si>
  <si>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</si>
  <si>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</si>
  <si>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</si>
  <si>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</si>
  <si>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</si>
  <si>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</si>
  <si>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</si>
  <si>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</si>
  <si>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</si>
  <si>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</si>
  <si>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</si>
  <si>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</si>
  <si>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</si>
  <si>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</si>
  <si>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</si>
  <si>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</si>
  <si>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</si>
  <si>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</si>
  <si>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</si>
  <si>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</si>
  <si>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</si>
  <si>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</si>
  <si>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</si>
  <si>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</si>
  <si>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</si>
  <si>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</si>
  <si>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</si>
  <si>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</si>
  <si>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</si>
  <si>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</si>
  <si>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</si>
  <si>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</si>
  <si>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</si>
  <si>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</si>
  <si>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</si>
  <si>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</si>
  <si>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</si>
  <si>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</si>
  <si>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</si>
  <si>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</si>
  <si>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</si>
  <si>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</si>
  <si>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</si>
  <si>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</si>
  <si>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</si>
  <si>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</si>
  <si>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</si>
  <si>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</si>
  <si>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</si>
  <si>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</si>
  <si>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</si>
  <si>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</si>
  <si>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</si>
  <si>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</si>
  <si>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</si>
  <si>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</si>
  <si>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</si>
  <si>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</si>
  <si>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</si>
  <si>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</si>
  <si>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</si>
  <si>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</si>
  <si>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</si>
  <si>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</si>
  <si>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</si>
  <si>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</si>
  <si>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</si>
  <si>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</si>
  <si>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</si>
  <si>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</si>
  <si>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</si>
  <si>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</si>
  <si>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</si>
  <si>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</si>
  <si>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</si>
  <si>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</si>
  <si>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</si>
  <si>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</si>
  <si>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</si>
  <si>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</si>
  <si>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</si>
  <si>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</si>
  <si>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</si>
  <si>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</si>
  <si>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</si>
  <si>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</si>
  <si>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</si>
  <si>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</si>
  <si>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</si>
  <si>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</si>
  <si>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</si>
  <si>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</si>
  <si>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</si>
  <si>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</si>
  <si>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</si>
  <si>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</si>
  <si>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</si>
  <si>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</si>
  <si>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</si>
  <si>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</si>
  <si>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</si>
  <si>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</si>
  <si>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</si>
  <si>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</si>
  <si>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</si>
  <si>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</si>
  <si>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</si>
  <si>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</si>
  <si>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</si>
  <si>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</si>
  <si>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</si>
  <si>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</si>
  <si>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</si>
  <si>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</si>
  <si>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</si>
  <si>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</si>
  <si>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</si>
  <si>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</si>
  <si>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</si>
  <si>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</si>
  <si>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</si>
  <si>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</si>
  <si>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</si>
  <si>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</si>
  <si>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</si>
  <si>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</si>
  <si>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</si>
  <si>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</si>
  <si>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</si>
  <si>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</si>
  <si>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</si>
  <si>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</si>
  <si>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</si>
  <si>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</si>
  <si>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</si>
  <si>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</si>
  <si>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</si>
  <si>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</si>
  <si>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</si>
  <si>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</si>
  <si>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</si>
  <si>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</si>
  <si>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</si>
  <si>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</si>
  <si>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</si>
  <si>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</si>
  <si>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</si>
  <si>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</si>
  <si>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</si>
  <si>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</si>
  <si>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</si>
  <si>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</si>
  <si>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</si>
  <si>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</si>
  <si>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</si>
  <si>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</si>
  <si>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</si>
  <si>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</si>
  <si>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</si>
  <si>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</si>
  <si>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</si>
  <si>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</si>
  <si>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</si>
  <si>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</si>
  <si>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</si>
  <si>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</si>
  <si>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</si>
  <si>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</si>
  <si>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</si>
  <si>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</si>
  <si>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</si>
  <si>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</si>
  <si>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</si>
  <si>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</si>
  <si>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</si>
  <si>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</si>
  <si>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</si>
  <si>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</si>
  <si>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</si>
  <si>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</si>
  <si>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</si>
  <si>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</si>
  <si>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</si>
  <si>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</si>
  <si>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</si>
  <si>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</si>
  <si>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</si>
  <si>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</si>
  <si>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</si>
  <si>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</si>
  <si>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</si>
  <si>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</si>
  <si>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</si>
  <si>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</si>
  <si>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</si>
  <si>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</si>
  <si>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</si>
  <si>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</si>
  <si>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</si>
  <si>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</si>
  <si>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</si>
  <si>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</si>
  <si>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</si>
  <si>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</si>
  <si>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</si>
  <si>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</si>
  <si>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</si>
  <si>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</si>
  <si>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</si>
  <si>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</si>
  <si>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</si>
  <si>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</si>
  <si>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</si>
  <si>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</si>
  <si>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</si>
  <si>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</si>
  <si>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</si>
  <si>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</si>
  <si>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</si>
  <si>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</si>
  <si>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</si>
  <si>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</si>
  <si>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</si>
  <si>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</si>
  <si>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</si>
  <si>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</si>
  <si>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</si>
  <si>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</si>
  <si>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</si>
  <si>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</si>
  <si>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</si>
  <si>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</si>
  <si>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</si>
  <si>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</si>
  <si>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</si>
  <si>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</si>
  <si>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</si>
  <si>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</si>
  <si>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</si>
  <si>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</si>
  <si>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</si>
  <si>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</si>
  <si>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</si>
  <si>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</si>
  <si>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</si>
  <si>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</si>
  <si>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</si>
  <si>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</si>
  <si>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</si>
  <si>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</si>
  <si>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</si>
  <si>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</si>
  <si>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</si>
  <si>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</si>
  <si>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</si>
  <si>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</si>
  <si>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</si>
  <si>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</si>
  <si>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</si>
  <si>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</si>
  <si>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</si>
  <si>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</si>
  <si>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</si>
  <si>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</si>
  <si>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</si>
  <si>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</si>
  <si>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</si>
  <si>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</si>
  <si>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</si>
  <si>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</si>
  <si>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</si>
  <si>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</si>
  <si>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</si>
  <si>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</si>
  <si>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</si>
  <si>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</si>
  <si>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</si>
  <si>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</si>
  <si>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</si>
  <si>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</si>
  <si>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</si>
  <si>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</si>
  <si>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</si>
  <si>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</si>
  <si>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</si>
  <si>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</si>
  <si>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</si>
  <si>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</si>
  <si>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</si>
  <si>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</si>
  <si>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</si>
  <si>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</si>
  <si>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</si>
  <si>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</si>
  <si>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</si>
  <si>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</si>
  <si>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</si>
  <si>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</si>
  <si>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</si>
  <si>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</si>
  <si>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</si>
  <si>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</si>
  <si>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</si>
  <si>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</si>
  <si>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</si>
  <si>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</si>
  <si>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</si>
  <si>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</si>
  <si>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</si>
  <si>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</si>
  <si>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</si>
  <si>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</si>
  <si>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</si>
  <si>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</si>
  <si>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</si>
  <si>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</si>
  <si>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</si>
  <si>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</si>
  <si>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</si>
  <si>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</si>
  <si>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</si>
  <si>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</si>
  <si>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</si>
  <si>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</si>
  <si>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</si>
  <si>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</si>
  <si>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</si>
  <si>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</si>
  <si>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</si>
  <si>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</si>
  <si>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</si>
  <si>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</si>
  <si>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</si>
  <si>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</si>
  <si>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</si>
  <si>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</si>
  <si>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</si>
  <si>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</si>
  <si>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</si>
  <si>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</si>
  <si>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</si>
  <si>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</si>
  <si>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</si>
  <si>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</si>
  <si>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</si>
  <si>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</si>
  <si>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</si>
  <si>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</si>
  <si>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</si>
  <si>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</si>
  <si>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</si>
  <si>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</si>
  <si>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</si>
  <si>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</si>
  <si>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</si>
  <si>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</si>
  <si>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</si>
  <si>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</si>
  <si>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</si>
  <si>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</si>
  <si>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</si>
  <si>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</si>
  <si>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</si>
  <si>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</si>
  <si>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</si>
  <si>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</si>
  <si>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</si>
  <si>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</si>
  <si>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</si>
  <si>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</si>
  <si>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</si>
  <si>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</si>
  <si>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</si>
  <si>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</si>
  <si>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</si>
  <si>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</si>
  <si>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</si>
  <si>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</si>
  <si>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</si>
  <si>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</si>
  <si>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</si>
  <si>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</si>
  <si>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</si>
  <si>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</si>
  <si>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</si>
  <si>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</si>
  <si>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</si>
  <si>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</si>
  <si>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</si>
  <si>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</si>
  <si>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</si>
  <si>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</si>
  <si>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</si>
  <si>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</si>
  <si>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</si>
  <si>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</si>
  <si>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</si>
  <si>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</si>
  <si>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</si>
  <si>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</si>
  <si>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</si>
  <si>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</si>
  <si>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</si>
  <si>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</si>
  <si>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</si>
  <si>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</si>
  <si>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</si>
  <si>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</si>
  <si>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</si>
  <si>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</si>
  <si>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</si>
  <si>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</si>
  <si>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</si>
  <si>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</si>
  <si>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</si>
  <si>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</si>
  <si>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</si>
  <si>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</si>
  <si>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</si>
  <si>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</si>
  <si>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</si>
  <si>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</si>
  <si>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</si>
  <si>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</si>
  <si>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</si>
  <si>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</si>
  <si>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</si>
  <si>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</si>
  <si>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</si>
  <si>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</si>
  <si>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</si>
  <si>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</si>
  <si>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</si>
  <si>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</si>
  <si>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</si>
  <si>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</si>
  <si>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</si>
  <si>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</si>
  <si>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</si>
  <si>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</si>
  <si>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</si>
  <si>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</si>
  <si>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</si>
  <si>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</si>
  <si>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</si>
  <si>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</si>
  <si>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</si>
  <si>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</si>
  <si>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</si>
  <si>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</si>
  <si>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</si>
  <si>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</si>
  <si>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</si>
  <si>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</si>
  <si>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</si>
  <si>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</si>
  <si>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</si>
  <si>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</si>
  <si>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</si>
  <si>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</si>
  <si>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</si>
  <si>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</si>
  <si>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</si>
  <si>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</si>
  <si>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</si>
  <si>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</si>
  <si>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</si>
  <si>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</si>
  <si>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</si>
  <si>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</si>
  <si>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</si>
  <si>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</si>
  <si>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</si>
  <si>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</si>
  <si>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</si>
  <si>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</si>
  <si>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</si>
  <si>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</si>
  <si>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</si>
  <si>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</si>
  <si>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</si>
  <si>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</si>
  <si>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</si>
  <si>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</si>
  <si>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</si>
  <si>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</si>
  <si>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</si>
  <si>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</si>
  <si>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</si>
  <si>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</si>
  <si>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</si>
  <si>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</si>
  <si>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</si>
  <si>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</si>
  <si>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</si>
  <si>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</si>
  <si>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</si>
  <si>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</si>
  <si>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</si>
  <si>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</si>
  <si>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</si>
  <si>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</si>
  <si>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</si>
  <si>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</si>
  <si>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</si>
  <si>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</si>
  <si>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</si>
  <si>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</si>
  <si>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</si>
  <si>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</si>
  <si>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</si>
  <si>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</si>
  <si>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</si>
  <si>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</si>
  <si>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</si>
  <si>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</si>
  <si>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</si>
  <si>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</si>
  <si>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</si>
  <si>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</si>
  <si>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</si>
  <si>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</si>
  <si>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</si>
  <si>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</si>
  <si>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</si>
  <si>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</si>
  <si>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</si>
  <si>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</si>
  <si>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</si>
  <si>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</si>
  <si>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</si>
  <si>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</si>
  <si>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</si>
  <si>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</si>
  <si>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</si>
  <si>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</si>
  <si>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</si>
  <si>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</si>
  <si>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</si>
  <si>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</si>
  <si>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</si>
  <si>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</si>
  <si>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</si>
  <si>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</si>
  <si>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</si>
  <si>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</si>
  <si>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</si>
  <si>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</si>
  <si>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</si>
  <si>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</si>
  <si>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</si>
  <si>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</si>
  <si>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</si>
  <si>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</si>
  <si>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</si>
  <si>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</si>
  <si>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</si>
  <si>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</si>
  <si>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</si>
  <si>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</si>
  <si>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</si>
  <si>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</si>
  <si>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</si>
  <si>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</si>
  <si>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</si>
  <si>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</si>
  <si>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</si>
  <si>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</si>
  <si>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</si>
  <si>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</si>
  <si>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云母</t>
  </si>
  <si>
    <t>マイカ</t>
  </si>
  <si>
    <t>운모</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</si>
  <si>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</si>
  <si>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</si>
  <si>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</si>
  <si>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</si>
  <si>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</si>
  <si>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</si>
  <si>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</si>
  <si>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</si>
  <si>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</si>
  <si>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</si>
  <si>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</si>
  <si>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</si>
  <si>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</si>
  <si>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</si>
  <si>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</si>
  <si>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</si>
  <si>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</si>
  <si>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</si>
  <si>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</si>
  <si>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</si>
  <si>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</si>
  <si>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</si>
  <si>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</si>
  <si>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</si>
  <si>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</si>
  <si>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</si>
  <si>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</si>
  <si>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</si>
  <si>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</si>
  <si>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</si>
  <si>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</si>
  <si>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</si>
  <si>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</si>
  <si>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</si>
  <si>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</si>
  <si>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</si>
  <si>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</si>
  <si>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</si>
  <si>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</si>
  <si>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</si>
  <si>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</si>
  <si>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</si>
  <si>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</si>
  <si>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</si>
  <si>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</si>
  <si>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</si>
  <si>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</si>
  <si>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</si>
  <si>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</si>
  <si>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</si>
  <si>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</si>
  <si>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</si>
  <si>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</si>
  <si>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</si>
  <si>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</si>
  <si>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</si>
  <si>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</si>
  <si>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</si>
  <si>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</si>
  <si>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</si>
  <si>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</si>
  <si>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</si>
  <si>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</si>
  <si>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</si>
  <si>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</si>
  <si>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</si>
  <si>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</si>
  <si>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</si>
  <si>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</si>
  <si>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</si>
  <si>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</si>
  <si>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</si>
  <si>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</si>
  <si>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</si>
  <si>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</si>
  <si>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</si>
  <si>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</si>
  <si>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</si>
  <si>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</si>
  <si>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</si>
  <si>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</si>
  <si>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</si>
  <si>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</si>
  <si>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</si>
  <si>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</si>
  <si>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</si>
  <si>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</si>
  <si>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</si>
  <si>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</si>
  <si>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</si>
  <si>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</si>
  <si>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</si>
  <si>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</si>
  <si>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</si>
  <si>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</si>
  <si>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</si>
  <si>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</si>
  <si>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</si>
  <si>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</si>
  <si>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</si>
  <si>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</si>
  <si>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</si>
  <si>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</si>
  <si>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</si>
  <si>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</si>
  <si>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</si>
  <si>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</si>
  <si>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</si>
  <si>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</si>
  <si>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</si>
  <si>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</si>
  <si>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</si>
  <si>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</si>
  <si>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</si>
  <si>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</si>
  <si>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</si>
  <si>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</si>
  <si>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</si>
  <si>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</si>
  <si>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</si>
  <si>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</si>
  <si>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</si>
  <si>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</si>
  <si>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</si>
  <si>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</si>
  <si>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</si>
  <si>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</si>
  <si>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</si>
  <si>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</si>
  <si>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</si>
  <si>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</si>
  <si>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</si>
  <si>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</si>
  <si>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</si>
  <si>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</si>
  <si>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</si>
  <si>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</si>
  <si>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</si>
  <si>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</si>
  <si>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</si>
  <si>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</si>
  <si>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</si>
  <si>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</si>
  <si>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</si>
  <si>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</si>
  <si>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</si>
  <si>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</si>
  <si>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</si>
  <si>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</si>
  <si>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</si>
  <si>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</si>
  <si>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</si>
  <si>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</si>
  <si>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</si>
  <si>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</si>
  <si>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</si>
  <si>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</si>
  <si>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</si>
  <si>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</si>
  <si>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</si>
  <si>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</si>
  <si>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</si>
  <si>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</si>
  <si>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</si>
  <si>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</si>
  <si>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</si>
  <si>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</si>
  <si>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</si>
  <si>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</si>
  <si>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</si>
  <si>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</si>
  <si>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</si>
  <si>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</si>
  <si>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</si>
  <si>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</si>
  <si>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</si>
  <si>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</si>
  <si>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</si>
  <si>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</si>
  <si>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</si>
  <si>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</si>
  <si>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</si>
  <si>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</si>
  <si>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</si>
  <si>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</si>
  <si>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</si>
  <si>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</si>
  <si>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</si>
  <si>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</si>
  <si>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</si>
  <si>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</si>
  <si>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</si>
  <si>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</si>
  <si>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</si>
  <si>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</si>
  <si>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</si>
  <si>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</si>
  <si>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</si>
  <si>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</si>
  <si>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</si>
  <si>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</si>
  <si>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</si>
  <si>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</si>
  <si>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</si>
  <si>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</si>
  <si>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</si>
  <si>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</si>
  <si>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</si>
  <si>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</si>
  <si>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</si>
  <si>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</si>
  <si>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</si>
  <si>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</si>
  <si>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</si>
  <si>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</si>
  <si>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</si>
  <si>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</si>
  <si>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</si>
  <si>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</si>
  <si>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</si>
  <si>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</si>
  <si>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</si>
  <si>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</si>
  <si>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</si>
  <si>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</si>
  <si>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</si>
  <si>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</si>
  <si>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</si>
  <si>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</si>
  <si>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</si>
  <si>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</si>
  <si>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</si>
  <si>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</si>
  <si>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</si>
  <si>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</si>
  <si>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</si>
  <si>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</si>
  <si>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</si>
  <si>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</si>
  <si>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</si>
  <si>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</si>
  <si>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</si>
  <si>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</si>
  <si>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</si>
  <si>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</si>
  <si>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</si>
  <si>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</si>
  <si>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</si>
  <si>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</si>
  <si>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</si>
  <si>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</si>
  <si>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</si>
  <si>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</si>
  <si>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</si>
  <si>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</si>
  <si>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</si>
  <si>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</si>
  <si>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</si>
  <si>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</si>
  <si>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</si>
  <si>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</si>
  <si>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</si>
  <si>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</si>
  <si>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</si>
  <si>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</si>
  <si>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</si>
  <si>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</si>
  <si>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</si>
  <si>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</si>
  <si>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</si>
  <si>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</si>
  <si>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</si>
  <si>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</si>
  <si>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</si>
  <si>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</si>
  <si>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</si>
  <si>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</si>
  <si>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</si>
  <si>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</si>
  <si>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</si>
  <si>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</si>
  <si>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</si>
  <si>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</si>
  <si>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</si>
  <si>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</si>
  <si>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</si>
  <si>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</si>
  <si>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</si>
  <si>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</si>
  <si>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</si>
  <si>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</si>
  <si>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</si>
  <si>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</si>
  <si>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</si>
  <si>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</si>
  <si>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</si>
  <si>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</si>
  <si>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</si>
  <si>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</si>
  <si>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</si>
  <si>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</si>
  <si>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</si>
  <si>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</si>
  <si>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</si>
  <si>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</si>
  <si>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</si>
  <si>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</si>
  <si>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</si>
  <si>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</si>
  <si>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</si>
  <si>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</si>
  <si>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</si>
  <si>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</si>
  <si>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</si>
  <si>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</si>
  <si>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</si>
  <si>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</si>
  <si>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</si>
  <si>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</si>
  <si>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</si>
  <si>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</si>
  <si>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</si>
  <si>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</si>
  <si>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</si>
  <si>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</si>
  <si>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</si>
  <si>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</si>
  <si>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</si>
  <si>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</si>
  <si>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</si>
  <si>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</si>
  <si>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</si>
  <si>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</si>
  <si>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</si>
  <si>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</si>
  <si>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</si>
  <si>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</si>
  <si>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</si>
  <si>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</si>
  <si>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</si>
  <si>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</si>
  <si>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</si>
  <si>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</si>
  <si>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</si>
  <si>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</si>
  <si>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</si>
  <si>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</si>
  <si>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</si>
  <si>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</si>
  <si>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</si>
  <si>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</si>
  <si>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</si>
  <si>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</si>
  <si>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</si>
  <si>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</si>
  <si>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</si>
  <si>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</si>
  <si>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</si>
  <si>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</si>
  <si>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</si>
  <si>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</si>
  <si>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</si>
  <si>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</si>
  <si>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</si>
  <si>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</si>
  <si>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</si>
  <si>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</si>
  <si>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</si>
  <si>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</si>
  <si>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</si>
  <si>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</si>
  <si>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</si>
  <si>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</si>
  <si>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</si>
  <si>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</si>
  <si>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</si>
  <si>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</si>
  <si>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</si>
  <si>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</si>
  <si>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</si>
  <si>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</si>
  <si>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</si>
  <si>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</si>
  <si>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</si>
  <si>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</si>
  <si>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</si>
  <si>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</si>
  <si>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</si>
  <si>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</si>
  <si>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</si>
  <si>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</si>
  <si>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</si>
  <si>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</si>
  <si>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</si>
  <si>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</si>
  <si>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</si>
  <si>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</si>
  <si>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</si>
  <si>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</si>
  <si>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</si>
  <si>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</si>
  <si>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</si>
  <si>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</si>
  <si>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</si>
  <si>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</si>
  <si>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</si>
  <si>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</si>
  <si>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</si>
  <si>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</si>
  <si>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</si>
  <si>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</si>
  <si>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</si>
  <si>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</si>
  <si>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</si>
  <si>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</si>
  <si>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</si>
  <si>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</si>
  <si>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</si>
  <si>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</si>
  <si>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</si>
  <si>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</si>
  <si>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</si>
  <si>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</si>
  <si>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</si>
  <si>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</si>
  <si>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</si>
  <si>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</si>
  <si>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</si>
  <si>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</si>
  <si>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</si>
  <si>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</si>
  <si>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</si>
  <si>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</si>
  <si>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</si>
  <si>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</si>
  <si>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</si>
  <si>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</si>
  <si>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</si>
  <si>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</si>
  <si>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</si>
  <si>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</si>
  <si>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</si>
  <si>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</si>
  <si>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</si>
  <si>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</si>
  <si>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</si>
  <si>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</si>
  <si>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</si>
  <si>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</si>
  <si>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</si>
  <si>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</si>
  <si>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</si>
  <si>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</si>
  <si>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</si>
  <si>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</si>
  <si>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</si>
  <si>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</si>
  <si>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</si>
  <si>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</si>
  <si>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</si>
  <si>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</si>
  <si>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</si>
  <si>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</si>
  <si>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</si>
  <si>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</si>
  <si>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</si>
  <si>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</si>
  <si>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</si>
  <si>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</si>
  <si>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</si>
  <si>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</si>
  <si>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</si>
  <si>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</si>
  <si>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</si>
  <si>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</si>
  <si>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</si>
  <si>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</si>
  <si>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</si>
  <si>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</si>
  <si>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</si>
  <si>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</si>
  <si>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</si>
  <si>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</si>
  <si>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</si>
  <si>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</si>
  <si>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</si>
  <si>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</si>
  <si>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</si>
  <si>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</si>
  <si>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</si>
  <si>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</si>
  <si>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</si>
  <si>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</si>
  <si>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</si>
  <si>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</si>
  <si>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</si>
  <si>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</si>
  <si>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</si>
  <si>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</si>
  <si>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</si>
  <si>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</si>
  <si>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</si>
  <si>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</si>
  <si>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</si>
  <si>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</si>
  <si>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</si>
  <si>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</si>
  <si>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</si>
  <si>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</si>
  <si>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</si>
  <si>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</si>
  <si>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</si>
  <si>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</si>
  <si>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</si>
  <si>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</si>
  <si>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</si>
  <si>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</si>
  <si>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</si>
  <si>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</si>
  <si>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</si>
  <si>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</si>
  <si>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</si>
  <si>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</si>
  <si>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</si>
  <si>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</si>
  <si>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</si>
  <si>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</si>
  <si>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</si>
  <si>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</si>
  <si>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</si>
  <si>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</si>
  <si>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</si>
  <si>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</si>
  <si>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</si>
  <si>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</si>
  <si>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</si>
  <si>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</si>
  <si>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</si>
  <si>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</si>
  <si>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</si>
  <si>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</si>
  <si>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</si>
  <si>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</si>
  <si>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</si>
  <si>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</si>
  <si>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</si>
  <si>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</si>
  <si>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</si>
  <si>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</si>
  <si>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</si>
  <si>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</si>
  <si>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</si>
  <si>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</si>
  <si>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</si>
  <si>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</si>
  <si>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</si>
  <si>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</si>
  <si>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</si>
  <si>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</si>
  <si>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</si>
  <si>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</si>
  <si>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</si>
  <si>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</si>
  <si>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</si>
  <si>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</si>
  <si>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</si>
  <si>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</si>
  <si>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</si>
  <si>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</si>
  <si>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</si>
  <si>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</si>
  <si>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</si>
  <si>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</si>
  <si>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</si>
  <si>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</si>
  <si>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</si>
  <si>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</si>
  <si>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</si>
  <si>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</si>
  <si>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</si>
  <si>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</si>
  <si>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</si>
  <si>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</si>
  <si>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</si>
  <si>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</si>
  <si>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</si>
  <si>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</si>
  <si>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</si>
  <si>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</si>
  <si>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</si>
  <si>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</si>
  <si>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</si>
  <si>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</si>
  <si>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</si>
  <si>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</si>
  <si>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</si>
  <si>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</si>
  <si>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</si>
  <si>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</si>
  <si>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</si>
  <si>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</si>
  <si>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</si>
  <si>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</si>
  <si>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</si>
  <si>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</si>
  <si>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</si>
  <si>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</si>
  <si>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</si>
  <si>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</si>
  <si>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</si>
  <si>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</si>
  <si>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</si>
  <si>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</si>
  <si>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</si>
  <si>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</si>
  <si>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</si>
  <si>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</si>
  <si>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</si>
  <si>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</si>
  <si>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</si>
  <si>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</si>
  <si>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</si>
  <si>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</si>
  <si>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</si>
  <si>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</si>
  <si>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</si>
  <si>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</si>
  <si>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</si>
  <si>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</si>
  <si>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</si>
  <si>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</si>
  <si>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</si>
  <si>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</si>
  <si>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</si>
  <si>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</si>
  <si>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</si>
  <si>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</si>
  <si>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</si>
  <si>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</si>
  <si>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</si>
  <si>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</si>
  <si>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</si>
  <si>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</si>
  <si>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</si>
  <si>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</si>
  <si>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</si>
  <si>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</si>
  <si>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</si>
  <si>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</si>
  <si>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</si>
  <si>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</si>
  <si>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</si>
  <si>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</si>
  <si>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</si>
  <si>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</si>
  <si>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</si>
  <si>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</si>
  <si>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</si>
  <si>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</si>
  <si>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</si>
  <si>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</si>
  <si>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</si>
  <si>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</si>
  <si>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</si>
  <si>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</si>
  <si>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</si>
  <si>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</si>
  <si>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</si>
  <si>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</si>
  <si>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</si>
  <si>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</si>
  <si>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</si>
  <si>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</si>
  <si>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</si>
  <si>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</si>
  <si>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</si>
  <si>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</si>
  <si>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</si>
  <si>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</si>
  <si>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</si>
  <si>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</si>
  <si>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</si>
  <si>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</si>
  <si>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</si>
  <si>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</si>
  <si>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</si>
  <si>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</si>
  <si>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</si>
  <si>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</si>
  <si>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</si>
  <si>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</si>
  <si>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</si>
  <si>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</si>
  <si>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</si>
  <si>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</si>
  <si>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</si>
  <si>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</si>
  <si>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</si>
  <si>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</si>
  <si>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</si>
  <si>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</si>
  <si>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</si>
  <si>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</si>
  <si>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</si>
  <si>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</si>
  <si>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</si>
  <si>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</si>
  <si>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</si>
  <si>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</si>
  <si>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</si>
  <si>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</si>
  <si>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</si>
  <si>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</si>
  <si>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</si>
  <si>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</si>
  <si>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</si>
  <si>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</si>
  <si>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</si>
  <si>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</si>
  <si>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</si>
  <si>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</si>
  <si>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</si>
  <si>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</si>
  <si>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</si>
  <si>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</si>
  <si>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</si>
  <si>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</si>
  <si>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</si>
  <si>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</si>
  <si>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</si>
  <si>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</si>
  <si>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</si>
  <si>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</si>
  <si>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</si>
  <si>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</si>
  <si>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</si>
  <si>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</si>
  <si>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</si>
  <si>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</si>
  <si>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</si>
  <si>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</si>
  <si>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</si>
  <si>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</si>
  <si>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</si>
  <si>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</si>
  <si>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</si>
  <si>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</si>
  <si>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</si>
  <si>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</si>
  <si>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</si>
  <si>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</si>
  <si>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</si>
  <si>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</si>
  <si>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</si>
  <si>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</si>
  <si>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</si>
  <si>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</si>
  <si>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</si>
  <si>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</si>
  <si>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</si>
  <si>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</si>
  <si>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</si>
  <si>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</si>
  <si>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</si>
  <si>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</si>
  <si>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</si>
  <si>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</si>
  <si>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</si>
  <si>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</si>
  <si>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</si>
  <si>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</si>
  <si>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</si>
  <si>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</si>
  <si>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</si>
  <si>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</si>
  <si>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</si>
  <si>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</si>
  <si>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</si>
  <si>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</si>
  <si>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</si>
  <si>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</si>
  <si>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</si>
  <si>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</si>
  <si>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</si>
  <si>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</si>
  <si>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</si>
  <si>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</si>
  <si>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</si>
  <si>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</si>
  <si>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</si>
  <si>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</si>
  <si>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</si>
  <si>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</si>
  <si>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</si>
  <si>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</si>
  <si>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</si>
  <si>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</si>
  <si>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</si>
  <si>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</si>
  <si>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</si>
  <si>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</si>
  <si>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</si>
  <si>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</si>
  <si>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</si>
  <si>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</si>
  <si>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</si>
  <si>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</si>
  <si>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</si>
  <si>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</si>
  <si>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</si>
  <si>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</si>
  <si>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</si>
  <si>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</si>
  <si>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</si>
  <si>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</si>
  <si>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</si>
  <si>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</si>
  <si>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</si>
  <si>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</si>
  <si>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</si>
  <si>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</si>
  <si>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</si>
  <si>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</si>
  <si>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</si>
  <si>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</si>
  <si>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</si>
  <si>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</si>
  <si>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</si>
  <si>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</si>
  <si>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</si>
  <si>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</si>
  <si>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</si>
  <si>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</si>
  <si>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</si>
  <si>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</si>
  <si>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</si>
  <si>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</si>
  <si>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</si>
  <si>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</si>
  <si>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</si>
  <si>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</si>
  <si>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</si>
  <si>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</si>
  <si>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</si>
  <si>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</si>
  <si>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</si>
  <si>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</si>
  <si>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</si>
  <si>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</si>
  <si>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</si>
  <si>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</si>
  <si>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</si>
  <si>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</si>
  <si>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</si>
  <si>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</si>
  <si>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</si>
  <si>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</si>
  <si>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</si>
  <si>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</si>
  <si>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</si>
  <si>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</si>
  <si>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</si>
  <si>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</si>
  <si>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</si>
  <si>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</si>
  <si>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</si>
  <si>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</si>
  <si>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</si>
  <si>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</si>
  <si>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</si>
  <si>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</si>
  <si>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</si>
  <si>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</si>
  <si>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</si>
  <si>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</si>
  <si>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</si>
  <si>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</si>
  <si>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</si>
  <si>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</si>
  <si>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</si>
  <si>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</si>
  <si>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</si>
  <si>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</si>
  <si>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</si>
  <si>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</si>
  <si>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</si>
  <si>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</si>
  <si>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</si>
  <si>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</si>
  <si>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</si>
  <si>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</si>
  <si>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</si>
  <si>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</si>
  <si>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</si>
  <si>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</si>
  <si>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</si>
  <si>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</si>
  <si>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</si>
  <si>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</si>
  <si>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</si>
  <si>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</si>
  <si>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</si>
  <si>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</si>
  <si>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</si>
  <si>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</si>
  <si>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</si>
  <si>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</si>
  <si>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</si>
  <si>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</si>
  <si>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</si>
  <si>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</si>
  <si>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</si>
  <si>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</si>
  <si>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</si>
  <si>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</si>
  <si>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</si>
  <si>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</si>
  <si>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</si>
  <si>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</si>
  <si>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</si>
  <si>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</si>
  <si>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</si>
  <si>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</si>
  <si>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</si>
  <si>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</si>
  <si>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</si>
  <si>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</si>
  <si>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</si>
  <si>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</si>
  <si>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</si>
  <si>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</si>
  <si>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</si>
  <si>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</si>
  <si>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</si>
  <si>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</si>
  <si>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</si>
  <si>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</si>
  <si>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</si>
  <si>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</si>
  <si>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</si>
  <si>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</si>
  <si>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</si>
  <si>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</si>
  <si>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</si>
  <si>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</si>
  <si>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</si>
  <si>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</si>
  <si>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</si>
  <si>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</si>
  <si>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</si>
  <si>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</si>
  <si>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</si>
  <si>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</si>
  <si>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</si>
  <si>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</si>
  <si>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</si>
  <si>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</si>
  <si>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</si>
  <si>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</si>
  <si>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</si>
  <si>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</si>
  <si>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</si>
  <si>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</si>
  <si>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</si>
  <si>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</si>
  <si>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</si>
  <si>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</si>
  <si>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</si>
  <si>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</si>
  <si>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</si>
  <si>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</si>
  <si>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</si>
  <si>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</si>
  <si>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</si>
  <si>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</si>
  <si>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</si>
  <si>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</si>
  <si>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</si>
  <si>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</si>
  <si>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</si>
  <si>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</si>
  <si>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</si>
  <si>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</si>
  <si>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</si>
  <si>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</si>
  <si>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</si>
  <si>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</si>
  <si>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</si>
  <si>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</si>
  <si>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</si>
  <si>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</si>
  <si>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</si>
  <si>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</si>
  <si>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</si>
  <si>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</si>
  <si>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</si>
  <si>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</si>
  <si>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</si>
  <si>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</si>
  <si>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</si>
  <si>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</si>
  <si>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</si>
  <si>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</si>
  <si>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</si>
  <si>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</si>
  <si>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</si>
  <si>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</si>
  <si>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</si>
  <si>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</si>
  <si>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</si>
  <si>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</si>
  <si>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</si>
  <si>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</si>
  <si>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</si>
  <si>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</si>
  <si>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</si>
  <si>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</si>
  <si>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</si>
  <si>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</si>
  <si>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</si>
  <si>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</si>
  <si>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</si>
  <si>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</si>
  <si>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</si>
  <si>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</si>
  <si>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</si>
  <si>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</si>
  <si>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</si>
  <si>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</si>
  <si>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</si>
  <si>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</si>
  <si>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</si>
  <si>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</si>
  <si>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</si>
  <si>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</si>
  <si>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</si>
  <si>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</si>
  <si>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</si>
  <si>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</si>
  <si>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</si>
  <si>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</si>
  <si>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</si>
  <si>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</si>
  <si>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</si>
  <si>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</si>
  <si>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</si>
  <si>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</si>
  <si>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</si>
  <si>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</si>
  <si>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</si>
  <si>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</si>
  <si>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</si>
  <si>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</si>
  <si>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</si>
  <si>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</si>
  <si>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</si>
  <si>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</si>
  <si>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</si>
  <si>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</si>
  <si>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</si>
  <si>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</si>
  <si>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</si>
  <si>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</si>
  <si>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</si>
  <si>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</si>
  <si>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</si>
  <si>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</si>
  <si>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</si>
  <si>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</si>
  <si>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</si>
  <si>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</si>
  <si>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</si>
  <si>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</si>
  <si>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</si>
  <si>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</si>
  <si>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</si>
  <si>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</si>
  <si>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</si>
  <si>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</si>
  <si>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</si>
  <si>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</si>
  <si>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</si>
  <si>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</si>
  <si>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</si>
  <si>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</si>
  <si>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</si>
  <si>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</si>
  <si>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</si>
  <si>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</si>
  <si>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</si>
  <si>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</si>
  <si>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</si>
  <si>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</si>
  <si>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</si>
  <si>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</si>
  <si>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</si>
  <si>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</si>
  <si>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</si>
  <si>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</si>
  <si>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</si>
  <si>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</si>
  <si>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</si>
  <si>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</si>
  <si>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</si>
  <si>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</si>
  <si>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</si>
  <si>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</si>
  <si>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</si>
  <si>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</si>
  <si>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</si>
  <si>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</si>
  <si>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</si>
  <si>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</si>
  <si>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</si>
  <si>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</si>
  <si>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</si>
  <si>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</si>
  <si>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</si>
  <si>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</si>
  <si>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</si>
  <si>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</si>
  <si>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</si>
  <si>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</si>
  <si>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</si>
  <si>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</si>
  <si>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</si>
  <si>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</si>
  <si>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</si>
  <si>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</si>
  <si>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</si>
  <si>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</si>
  <si>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</si>
  <si>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</si>
  <si>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</si>
  <si>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</si>
  <si>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</si>
  <si>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</si>
  <si>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</si>
  <si>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</si>
  <si>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</si>
  <si>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</si>
  <si>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</si>
  <si>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</si>
  <si>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</si>
  <si>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</si>
  <si>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</si>
  <si>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</si>
  <si>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</si>
  <si>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</si>
  <si>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</si>
  <si>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</si>
  <si>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</si>
  <si>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</si>
  <si>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</si>
  <si>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</si>
  <si>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</si>
  <si>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</si>
  <si>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</si>
  <si>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</si>
  <si>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</si>
  <si>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</si>
  <si>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</si>
  <si>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</si>
  <si>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</si>
  <si>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</si>
  <si>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</si>
  <si>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</si>
  <si>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</si>
  <si>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</si>
  <si>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</si>
  <si>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</si>
  <si>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</si>
  <si>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</si>
  <si>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</si>
  <si>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</si>
  <si>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</si>
  <si>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</si>
  <si>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</si>
  <si>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</si>
  <si>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</si>
  <si>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</si>
  <si>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</si>
  <si>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</si>
  <si>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</si>
  <si>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</si>
  <si>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</si>
  <si>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</si>
  <si>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</si>
  <si>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</si>
  <si>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</si>
  <si>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</si>
  <si>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</si>
  <si>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</si>
  <si>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</si>
  <si>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</si>
  <si>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</si>
  <si>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</si>
  <si>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</si>
  <si>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</si>
  <si>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</si>
  <si>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</si>
  <si>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</si>
  <si>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</si>
  <si>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</si>
  <si>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</si>
  <si>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</si>
  <si>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</si>
  <si>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</si>
  <si>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</si>
  <si>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</si>
  <si>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</si>
  <si>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</si>
  <si>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</si>
  <si>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</si>
  <si>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</si>
  <si>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</si>
  <si>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</si>
  <si>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</si>
  <si>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</si>
  <si>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</si>
  <si>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</si>
  <si>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</si>
  <si>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</si>
  <si>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</si>
  <si>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</si>
  <si>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</si>
  <si>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</si>
  <si>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</si>
  <si>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</si>
  <si>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</si>
  <si>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</si>
  <si>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</si>
  <si>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</si>
  <si>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</si>
  <si>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</si>
  <si>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</si>
  <si>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</si>
  <si>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</si>
  <si>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</si>
  <si>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</si>
  <si>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</si>
  <si>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</si>
  <si>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</si>
  <si>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</si>
  <si>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</si>
  <si>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</si>
  <si>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</si>
  <si>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</si>
  <si>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</si>
  <si>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</si>
  <si>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</si>
  <si>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</si>
  <si>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</si>
  <si>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</si>
  <si>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</si>
  <si>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</si>
  <si>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</si>
  <si>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</si>
  <si>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</si>
  <si>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</si>
  <si>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</si>
  <si>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</si>
  <si>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</si>
  <si>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</si>
  <si>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</si>
  <si>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</si>
  <si>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</si>
  <si>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</si>
  <si>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</si>
  <si>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</si>
  <si>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</si>
  <si>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</si>
  <si>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</si>
  <si>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</si>
  <si>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</si>
  <si>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</si>
  <si>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</si>
  <si>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</si>
  <si>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</si>
  <si>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</si>
  <si>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</si>
  <si>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</si>
  <si>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</si>
  <si>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</si>
  <si>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</si>
  <si>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</si>
  <si>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</si>
  <si>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</si>
  <si>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</si>
  <si>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</si>
  <si>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</si>
  <si>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</si>
  <si>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</si>
  <si>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</si>
  <si>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</si>
  <si>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</si>
  <si>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</si>
  <si>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</si>
  <si>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</si>
  <si>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</si>
  <si>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</si>
  <si>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</si>
  <si>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</si>
  <si>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</si>
  <si>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</si>
  <si>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</si>
  <si>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</si>
  <si>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</si>
  <si>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</si>
  <si>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</si>
  <si>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</si>
  <si>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</si>
  <si>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</si>
  <si>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</si>
  <si>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</si>
  <si>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</si>
  <si>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</si>
  <si>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</si>
  <si>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</si>
  <si>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</si>
  <si>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</si>
  <si>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</si>
  <si>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</si>
  <si>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</si>
  <si>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</si>
  <si>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</si>
  <si>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</si>
  <si>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</si>
  <si>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</si>
  <si>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</si>
  <si>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</si>
  <si>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</si>
  <si>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</si>
  <si>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</si>
  <si>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</si>
  <si>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</si>
  <si>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</si>
  <si>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</si>
  <si>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</si>
  <si>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</si>
  <si>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</si>
  <si>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</si>
  <si>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</si>
  <si>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</si>
  <si>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</si>
  <si>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</si>
  <si>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</si>
  <si>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</si>
  <si>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</si>
  <si>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</si>
  <si>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</si>
  <si>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</si>
  <si>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</si>
  <si>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</si>
  <si>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</si>
  <si>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</si>
  <si>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</si>
  <si>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</si>
  <si>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</si>
  <si>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</si>
  <si>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</si>
  <si>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</si>
  <si>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</si>
  <si>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</si>
  <si>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</si>
  <si>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</si>
  <si>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</si>
  <si>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</si>
  <si>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</si>
  <si>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</si>
  <si>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</si>
  <si>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</si>
  <si>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</si>
  <si>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</si>
  <si>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</si>
  <si>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</si>
  <si>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</si>
  <si>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</si>
  <si>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</si>
  <si>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</si>
  <si>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</si>
  <si>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</si>
  <si>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</si>
  <si>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</si>
  <si>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</si>
  <si>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</si>
  <si>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</si>
  <si>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</si>
  <si>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</si>
  <si>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</si>
  <si>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</si>
  <si>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</si>
  <si>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</si>
  <si>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</si>
  <si>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</si>
  <si>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</si>
  <si>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</si>
  <si>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</si>
  <si>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</si>
  <si>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</si>
  <si>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</si>
  <si>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</si>
  <si>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</si>
  <si>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</si>
  <si>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</si>
  <si>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</si>
  <si>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</si>
  <si>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</si>
  <si>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</si>
  <si>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</si>
  <si>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</si>
  <si>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</si>
  <si>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</si>
  <si>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</si>
  <si>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</si>
  <si>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</si>
  <si>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</si>
  <si>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</si>
  <si>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</si>
  <si>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</si>
  <si>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</si>
  <si>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</si>
  <si>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</si>
  <si>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</si>
  <si>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</si>
  <si>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</si>
  <si>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</si>
  <si>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</si>
  <si>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</si>
  <si>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</si>
  <si>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</si>
  <si>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</si>
  <si>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</si>
  <si>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</si>
  <si>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</si>
  <si>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</si>
  <si>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</si>
  <si>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</si>
  <si>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</si>
  <si>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</si>
  <si>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</si>
  <si>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</si>
  <si>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</si>
  <si>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</si>
  <si>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</si>
  <si>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</si>
  <si>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</si>
  <si>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</si>
  <si>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</si>
  <si>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</si>
  <si>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</si>
  <si>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</si>
  <si>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</si>
  <si>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</si>
  <si>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</si>
  <si>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</si>
  <si>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</si>
  <si>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</si>
  <si>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</si>
  <si>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</si>
  <si>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</si>
  <si>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</si>
  <si>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</si>
  <si>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</si>
  <si>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</si>
  <si>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</si>
  <si>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</si>
  <si>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</si>
  <si>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</si>
  <si>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</si>
  <si>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</si>
  <si>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</si>
  <si>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</si>
  <si>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</si>
  <si>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</si>
  <si>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</si>
  <si>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</si>
  <si>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</si>
  <si>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</si>
  <si>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</si>
  <si>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</si>
  <si>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</si>
  <si>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</si>
  <si>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</si>
  <si>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</si>
  <si>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Barisal</t>
  </si>
  <si>
    <t>BD-02</t>
  </si>
  <si>
    <t>Barguna</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</si>
  <si>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</si>
  <si>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</si>
  <si>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</si>
  <si>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</si>
  <si>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</si>
  <si>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</si>
  <si>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</si>
  <si>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</si>
  <si>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</si>
  <si>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</si>
  <si>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</si>
  <si>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</si>
  <si>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</si>
  <si>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</si>
  <si>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</si>
  <si>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</si>
  <si>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</si>
  <si>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</si>
  <si>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</si>
  <si>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</si>
  <si>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</si>
  <si>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</si>
  <si>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</si>
  <si>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</si>
  <si>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</si>
  <si>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</si>
  <si>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</si>
  <si>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</si>
  <si>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</si>
  <si>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</si>
  <si>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</si>
  <si>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</si>
  <si>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</si>
  <si>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</si>
  <si>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</si>
  <si>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</si>
  <si>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</si>
  <si>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</si>
  <si>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</si>
  <si>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</si>
  <si>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</si>
  <si>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</si>
  <si>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</si>
  <si>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</si>
  <si>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</si>
  <si>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</si>
  <si>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</si>
  <si>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</si>
  <si>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</si>
  <si>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</si>
  <si>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</si>
  <si>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</si>
  <si>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</si>
  <si>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</si>
  <si>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</si>
  <si>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</si>
  <si>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</si>
  <si>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</si>
  <si>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</si>
  <si>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</si>
  <si>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</si>
  <si>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</si>
  <si>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</si>
  <si>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</si>
  <si>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</si>
  <si>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</si>
  <si>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</si>
  <si>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</si>
  <si>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</si>
  <si>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</si>
  <si>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</si>
  <si>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</si>
  <si>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</si>
  <si>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</si>
  <si>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</si>
  <si>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</si>
  <si>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</si>
  <si>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</si>
  <si>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</si>
  <si>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</si>
  <si>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</si>
  <si>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</si>
  <si>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</si>
  <si>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</si>
  <si>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</si>
  <si>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</si>
  <si>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</si>
  <si>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</si>
  <si>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</si>
  <si>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</si>
  <si>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</si>
  <si>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</si>
  <si>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</si>
  <si>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</si>
  <si>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</si>
  <si>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</si>
  <si>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</si>
  <si>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</si>
  <si>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</si>
  <si>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</si>
  <si>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</si>
  <si>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</si>
  <si>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</si>
  <si>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</si>
  <si>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</si>
  <si>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</si>
  <si>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</si>
  <si>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</si>
  <si>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</si>
  <si>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</si>
  <si>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</si>
  <si>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</si>
  <si>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</si>
  <si>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</si>
  <si>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</si>
  <si>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</si>
  <si>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</si>
  <si>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</si>
  <si>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</si>
  <si>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</si>
  <si>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</si>
  <si>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</si>
  <si>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</si>
  <si>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</si>
  <si>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</si>
  <si>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</si>
  <si>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</si>
  <si>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</si>
  <si>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</si>
  <si>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</si>
  <si>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</si>
  <si>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</si>
  <si>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</si>
  <si>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</si>
  <si>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</si>
  <si>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</si>
  <si>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</si>
  <si>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</si>
  <si>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</si>
  <si>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</si>
  <si>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</si>
  <si>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</si>
  <si>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</si>
  <si>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</si>
  <si>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</si>
  <si>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</si>
  <si>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</si>
  <si>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</si>
  <si>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</si>
  <si>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</si>
  <si>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</si>
  <si>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</si>
  <si>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</si>
  <si>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</si>
  <si>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</si>
  <si>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</si>
  <si>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</si>
  <si>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</si>
  <si>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</si>
  <si>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</si>
  <si>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</si>
  <si>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</si>
  <si>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</si>
  <si>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</si>
  <si>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</si>
  <si>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</si>
  <si>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</si>
  <si>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</si>
  <si>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</si>
  <si>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</si>
  <si>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</si>
  <si>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</si>
  <si>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</si>
  <si>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</si>
  <si>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</si>
  <si>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</si>
  <si>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</si>
  <si>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</si>
  <si>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</si>
  <si>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</si>
  <si>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</si>
  <si>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</si>
  <si>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</si>
  <si>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</si>
  <si>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</si>
  <si>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</si>
  <si>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</si>
  <si>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</si>
  <si>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</si>
  <si>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</si>
  <si>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</si>
  <si>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</si>
  <si>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</si>
  <si>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</si>
  <si>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</si>
  <si>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</si>
  <si>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</si>
  <si>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</si>
  <si>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</si>
  <si>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</si>
  <si>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</si>
  <si>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</si>
  <si>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</si>
  <si>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</si>
  <si>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</si>
  <si>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</si>
  <si>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</si>
  <si>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</si>
  <si>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</si>
  <si>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</si>
  <si>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</si>
  <si>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</si>
  <si>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</si>
  <si>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</si>
  <si>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</si>
  <si>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</si>
  <si>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</si>
  <si>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</si>
  <si>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</si>
  <si>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</si>
  <si>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</si>
  <si>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</si>
  <si>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</si>
  <si>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</si>
  <si>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</si>
  <si>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</si>
  <si>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</si>
  <si>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</si>
  <si>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</si>
  <si>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</si>
  <si>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</si>
  <si>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</si>
  <si>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</si>
  <si>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</si>
  <si>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</si>
  <si>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</si>
  <si>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</si>
  <si>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</si>
  <si>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</si>
  <si>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</si>
  <si>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</si>
  <si>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</si>
  <si>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</si>
  <si>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</si>
  <si>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</si>
  <si>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</si>
  <si>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</si>
  <si>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</si>
  <si>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</si>
  <si>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</si>
  <si>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</si>
  <si>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</si>
  <si>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</si>
  <si>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</si>
  <si>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</si>
  <si>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</si>
  <si>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</si>
  <si>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</si>
  <si>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</si>
  <si>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</si>
  <si>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</si>
  <si>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</si>
  <si>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</si>
  <si>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</si>
  <si>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</si>
  <si>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</si>
  <si>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</si>
  <si>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</si>
  <si>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</si>
  <si>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</si>
  <si>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</si>
  <si>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</si>
  <si>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</si>
  <si>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</si>
  <si>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</si>
  <si>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</si>
  <si>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</si>
  <si>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</si>
  <si>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</si>
  <si>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</si>
  <si>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</si>
  <si>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</si>
  <si>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</si>
  <si>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</si>
  <si>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</si>
  <si>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</si>
  <si>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</si>
  <si>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</si>
  <si>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</si>
  <si>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</si>
  <si>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</si>
  <si>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</si>
  <si>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</si>
  <si>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</si>
  <si>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</si>
  <si>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</si>
  <si>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</si>
  <si>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</si>
  <si>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</si>
  <si>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</si>
  <si>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</si>
  <si>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</si>
  <si>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</si>
  <si>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</si>
  <si>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</si>
  <si>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</si>
  <si>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</si>
  <si>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</si>
  <si>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</si>
  <si>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</si>
  <si>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</si>
  <si>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</si>
  <si>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</si>
  <si>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</si>
  <si>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</si>
  <si>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</si>
  <si>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</si>
  <si>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</si>
  <si>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</si>
  <si>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</si>
  <si>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</si>
  <si>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</si>
  <si>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</si>
  <si>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</si>
  <si>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</si>
  <si>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</si>
  <si>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</si>
  <si>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</si>
  <si>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</si>
  <si>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</si>
  <si>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</si>
  <si>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</si>
  <si>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</si>
  <si>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</si>
  <si>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</si>
  <si>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</si>
  <si>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</si>
  <si>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</si>
  <si>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</si>
  <si>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</si>
  <si>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</si>
  <si>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</si>
  <si>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</si>
  <si>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</si>
  <si>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</si>
  <si>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</si>
  <si>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</si>
  <si>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</si>
  <si>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</si>
  <si>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</si>
  <si>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</si>
  <si>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</si>
  <si>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</si>
  <si>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</si>
  <si>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</si>
  <si>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</si>
  <si>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</si>
  <si>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</si>
  <si>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</si>
  <si>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</si>
  <si>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</si>
  <si>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</si>
  <si>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</si>
  <si>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</si>
  <si>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</si>
  <si>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</si>
  <si>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</si>
  <si>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</si>
  <si>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</si>
  <si>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</si>
  <si>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</si>
  <si>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</si>
  <si>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</si>
  <si>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</si>
  <si>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</si>
  <si>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</si>
  <si>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</si>
  <si>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</si>
  <si>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</si>
  <si>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</si>
  <si>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</si>
  <si>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</si>
  <si>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</si>
  <si>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</si>
  <si>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</si>
  <si>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</si>
  <si>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</si>
  <si>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</si>
  <si>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</si>
  <si>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</si>
  <si>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</si>
  <si>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</si>
  <si>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</si>
  <si>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</si>
  <si>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</si>
  <si>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</si>
  <si>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</si>
  <si>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</si>
  <si>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</si>
  <si>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</si>
  <si>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</si>
  <si>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</si>
  <si>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</si>
  <si>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</si>
  <si>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</si>
  <si>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</si>
  <si>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</si>
  <si>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</si>
  <si>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</si>
  <si>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</si>
  <si>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</si>
  <si>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</si>
  <si>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</si>
  <si>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</si>
  <si>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</si>
  <si>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</si>
  <si>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</si>
  <si>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</si>
  <si>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</si>
  <si>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</si>
  <si>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</si>
  <si>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</si>
  <si>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</si>
  <si>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</si>
  <si>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</si>
  <si>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</si>
  <si>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</si>
  <si>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</si>
  <si>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</si>
  <si>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</si>
  <si>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</si>
  <si>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</si>
  <si>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</si>
  <si>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</si>
  <si>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</si>
  <si>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</si>
  <si>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</si>
  <si>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</si>
  <si>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</si>
  <si>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</si>
  <si>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</si>
  <si>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</si>
  <si>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</si>
  <si>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</si>
  <si>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</si>
  <si>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</si>
  <si>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</si>
  <si>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</si>
  <si>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</si>
  <si>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</si>
  <si>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</si>
  <si>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</si>
  <si>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</si>
  <si>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</si>
  <si>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</si>
  <si>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</si>
  <si>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</si>
  <si>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</si>
  <si>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</si>
  <si>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</si>
  <si>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</si>
  <si>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</si>
  <si>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</si>
  <si>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</si>
  <si>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</si>
  <si>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</si>
  <si>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</si>
  <si>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</si>
  <si>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</si>
  <si>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</si>
  <si>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</si>
  <si>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</si>
  <si>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</si>
  <si>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</si>
  <si>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</si>
  <si>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</si>
  <si>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</si>
  <si>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</si>
  <si>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</si>
  <si>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</si>
  <si>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</si>
  <si>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</si>
  <si>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</si>
  <si>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</si>
  <si>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</si>
  <si>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</si>
  <si>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</si>
  <si>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</si>
  <si>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</si>
  <si>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</si>
  <si>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</si>
  <si>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</si>
  <si>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</si>
  <si>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</si>
  <si>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</si>
  <si>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</si>
  <si>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</si>
  <si>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</si>
  <si>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</si>
  <si>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</si>
  <si>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</si>
  <si>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</si>
  <si>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</si>
  <si>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</si>
  <si>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</si>
  <si>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</si>
  <si>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</si>
  <si>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</si>
  <si>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</si>
  <si>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</si>
  <si>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</si>
  <si>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</si>
  <si>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</si>
  <si>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</si>
  <si>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</si>
  <si>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</si>
  <si>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</si>
  <si>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</si>
  <si>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</si>
  <si>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</si>
  <si>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</si>
  <si>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</si>
  <si>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</si>
  <si>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</si>
  <si>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</si>
  <si>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</si>
  <si>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</si>
  <si>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</si>
  <si>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</si>
  <si>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</si>
  <si>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</si>
  <si>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</si>
  <si>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</si>
  <si>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</si>
  <si>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</si>
  <si>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</si>
  <si>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</si>
  <si>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</si>
  <si>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</si>
  <si>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</si>
  <si>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</si>
  <si>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</si>
  <si>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</si>
  <si>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</si>
  <si>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</si>
  <si>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</si>
  <si>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</si>
  <si>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</si>
  <si>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</si>
  <si>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</si>
  <si>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</si>
  <si>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</si>
  <si>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</si>
  <si>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</si>
  <si>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</si>
  <si>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</si>
  <si>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</si>
  <si>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</si>
  <si>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</si>
  <si>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</si>
  <si>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</si>
  <si>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</si>
  <si>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</si>
  <si>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</si>
  <si>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</si>
  <si>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</si>
  <si>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</si>
  <si>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</si>
  <si>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</si>
  <si>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</si>
  <si>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</si>
  <si>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</si>
  <si>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</si>
  <si>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</si>
  <si>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</si>
  <si>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</si>
  <si>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</si>
  <si>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</si>
  <si>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</si>
  <si>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</si>
  <si>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</si>
  <si>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</si>
  <si>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</si>
  <si>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</si>
  <si>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</si>
  <si>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</si>
  <si>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</si>
  <si>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</si>
  <si>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</si>
  <si>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</si>
  <si>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</si>
  <si>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</si>
  <si>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</si>
  <si>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</si>
  <si>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</si>
  <si>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</si>
  <si>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</si>
  <si>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</si>
  <si>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</si>
  <si>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</si>
  <si>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</si>
  <si>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</si>
  <si>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</si>
  <si>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</si>
  <si>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</si>
  <si>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</si>
  <si>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</si>
  <si>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</si>
  <si>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</si>
  <si>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</si>
  <si>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</si>
  <si>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</si>
  <si>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</si>
  <si>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</si>
  <si>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</si>
  <si>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</si>
  <si>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</si>
  <si>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</si>
  <si>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</si>
  <si>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</si>
  <si>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</si>
  <si>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</si>
  <si>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</si>
  <si>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</si>
  <si>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</si>
  <si>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</si>
  <si>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</si>
  <si>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</si>
  <si>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</si>
  <si>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</si>
  <si>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</si>
  <si>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</si>
  <si>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</si>
  <si>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</si>
  <si>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</si>
  <si>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</si>
  <si>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</si>
  <si>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</si>
  <si>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</si>
  <si>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</si>
  <si>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</si>
  <si>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</si>
  <si>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</si>
  <si>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</si>
  <si>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</si>
  <si>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</si>
  <si>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</si>
  <si>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</si>
  <si>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</si>
  <si>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</si>
  <si>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</si>
  <si>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</si>
  <si>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</si>
  <si>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</si>
  <si>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</si>
  <si>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</si>
  <si>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</si>
  <si>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</si>
  <si>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</si>
  <si>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</si>
  <si>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</si>
  <si>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</si>
  <si>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</si>
  <si>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</si>
  <si>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</si>
  <si>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</si>
  <si>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</si>
  <si>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</si>
  <si>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</si>
  <si>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</si>
  <si>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</si>
  <si>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</si>
  <si>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</si>
  <si>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</si>
  <si>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</si>
  <si>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</si>
  <si>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</si>
  <si>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</si>
  <si>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</si>
  <si>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</si>
  <si>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</si>
  <si>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</si>
  <si>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</si>
  <si>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</si>
  <si>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</si>
  <si>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</si>
  <si>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</si>
  <si>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</si>
  <si>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</si>
  <si>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</si>
  <si>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</si>
  <si>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</si>
  <si>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</si>
  <si>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</si>
  <si>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</si>
  <si>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</si>
  <si>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</si>
  <si>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</si>
  <si>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</si>
  <si>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</si>
  <si>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</si>
  <si>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</si>
  <si>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</si>
  <si>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</si>
  <si>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</si>
  <si>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</si>
  <si>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</si>
  <si>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</si>
  <si>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</si>
  <si>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</si>
  <si>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</si>
  <si>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</si>
  <si>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</si>
  <si>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</si>
  <si>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</si>
  <si>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</si>
  <si>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</si>
  <si>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</si>
  <si>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</si>
  <si>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</si>
  <si>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</si>
  <si>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</si>
  <si>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</si>
  <si>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</si>
  <si>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</si>
  <si>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</si>
  <si>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</si>
  <si>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</si>
  <si>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</si>
  <si>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</si>
  <si>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</si>
  <si>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</si>
  <si>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</si>
  <si>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</si>
  <si>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</si>
  <si>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</si>
  <si>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</si>
  <si>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</si>
  <si>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</si>
  <si>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</si>
  <si>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</si>
  <si>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</si>
  <si>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</si>
  <si>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</si>
  <si>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</si>
  <si>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</si>
  <si>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</si>
  <si>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</si>
  <si>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</si>
  <si>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</si>
  <si>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</si>
  <si>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</si>
  <si>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</si>
  <si>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</si>
  <si>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</si>
  <si>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</si>
  <si>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</si>
  <si>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</si>
  <si>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</si>
  <si>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</si>
  <si>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</si>
  <si>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</si>
  <si>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</si>
  <si>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</si>
  <si>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</si>
  <si>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</si>
  <si>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</si>
  <si>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</si>
  <si>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</si>
  <si>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</si>
  <si>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</si>
  <si>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</si>
  <si>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</si>
  <si>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</si>
  <si>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</si>
  <si>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</si>
  <si>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</si>
  <si>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</si>
  <si>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</si>
  <si>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</si>
  <si>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</si>
  <si>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</si>
  <si>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</si>
  <si>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</si>
  <si>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</si>
  <si>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</si>
  <si>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</si>
  <si>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</si>
  <si>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</si>
  <si>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</si>
  <si>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</si>
  <si>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</si>
  <si>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</si>
  <si>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</si>
  <si>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</si>
  <si>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</si>
  <si>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</si>
  <si>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</si>
  <si>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</si>
  <si>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</si>
  <si>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</si>
  <si>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</si>
  <si>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</si>
  <si>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</si>
  <si>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</si>
  <si>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</si>
  <si>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</si>
  <si>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</si>
  <si>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</si>
  <si>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</si>
  <si>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</si>
  <si>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</si>
  <si>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</si>
  <si>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</si>
  <si>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</si>
  <si>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</si>
  <si>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</si>
  <si>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</si>
  <si>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</si>
  <si>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</si>
  <si>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</si>
  <si>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</si>
  <si>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</si>
  <si>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</si>
  <si>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</si>
  <si>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</si>
  <si>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</si>
  <si>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</si>
  <si>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</si>
  <si>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</si>
  <si>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</si>
  <si>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</si>
  <si>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</si>
  <si>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</si>
  <si>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</si>
  <si>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</si>
  <si>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</si>
  <si>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</si>
  <si>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</si>
  <si>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</si>
  <si>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</si>
  <si>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</si>
  <si>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</si>
  <si>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</si>
  <si>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</si>
  <si>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</si>
  <si>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</si>
  <si>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</si>
  <si>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</si>
  <si>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</si>
  <si>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</si>
  <si>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</si>
  <si>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</si>
  <si>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</si>
  <si>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</si>
  <si>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</si>
  <si>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</si>
  <si>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</si>
  <si>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</si>
  <si>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</si>
  <si>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</si>
  <si>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</si>
  <si>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</si>
  <si>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</si>
  <si>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</si>
  <si>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</si>
  <si>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</si>
  <si>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</si>
  <si>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</si>
  <si>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</si>
  <si>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</si>
  <si>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</si>
  <si>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</si>
  <si>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</si>
  <si>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</si>
  <si>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</si>
  <si>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</si>
  <si>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</si>
  <si>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</si>
  <si>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</si>
  <si>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</si>
  <si>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</si>
  <si>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</si>
  <si>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</si>
  <si>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</si>
  <si>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</si>
  <si>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</si>
  <si>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</si>
  <si>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</si>
  <si>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</si>
  <si>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</si>
  <si>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</si>
  <si>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</si>
  <si>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</si>
  <si>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</si>
  <si>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</si>
  <si>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</si>
  <si>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</si>
  <si>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</si>
  <si>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</si>
  <si>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</si>
  <si>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</si>
  <si>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</si>
  <si>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</si>
  <si>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</si>
  <si>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</si>
  <si>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</si>
  <si>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</si>
  <si>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</si>
  <si>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</si>
  <si>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</si>
  <si>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</si>
  <si>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</si>
  <si>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</si>
  <si>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</si>
  <si>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</si>
  <si>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</si>
  <si>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</si>
  <si>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</si>
  <si>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</si>
  <si>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</si>
  <si>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</si>
  <si>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</si>
  <si>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</si>
  <si>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</si>
  <si>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</si>
  <si>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</si>
  <si>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</si>
  <si>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</si>
  <si>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</si>
  <si>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</si>
  <si>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</si>
  <si>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</si>
  <si>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</si>
  <si>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</si>
  <si>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</si>
  <si>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</si>
  <si>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</si>
  <si>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</si>
  <si>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</si>
  <si>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</si>
  <si>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</si>
  <si>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</si>
  <si>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</si>
  <si>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</si>
  <si>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</si>
  <si>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</si>
  <si>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</si>
  <si>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</si>
  <si>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</si>
  <si>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</si>
  <si>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</si>
  <si>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</si>
  <si>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</si>
  <si>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</si>
  <si>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</si>
  <si>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</si>
  <si>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</si>
  <si>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</si>
  <si>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</si>
  <si>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</si>
  <si>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</si>
  <si>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</si>
  <si>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</si>
  <si>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</si>
  <si>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</si>
  <si>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</si>
  <si>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</si>
  <si>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</si>
  <si>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</si>
  <si>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</si>
  <si>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</si>
  <si>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</si>
  <si>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</si>
  <si>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</si>
  <si>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</si>
  <si>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</si>
  <si>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</si>
  <si>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</si>
  <si>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</si>
  <si>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</si>
  <si>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</si>
  <si>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</si>
  <si>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</si>
  <si>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</si>
  <si>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</si>
  <si>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</si>
  <si>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</si>
  <si>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</si>
  <si>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</si>
  <si>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</si>
  <si>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</si>
  <si>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</si>
  <si>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</si>
  <si>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</si>
  <si>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</si>
  <si>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</si>
  <si>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</si>
  <si>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</si>
  <si>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</si>
  <si>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</si>
  <si>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</si>
  <si>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</si>
  <si>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</si>
  <si>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</si>
  <si>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</si>
  <si>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</si>
  <si>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</si>
  <si>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</si>
  <si>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</si>
  <si>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</si>
  <si>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</si>
  <si>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</si>
  <si>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</si>
  <si>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</si>
  <si>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</si>
  <si>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</si>
  <si>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</si>
  <si>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</si>
  <si>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</si>
  <si>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</si>
  <si>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</si>
  <si>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</si>
  <si>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</si>
  <si>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</si>
  <si>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</si>
  <si>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</si>
  <si>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</si>
  <si>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</si>
  <si>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</si>
  <si>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</si>
  <si>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</si>
  <si>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</si>
  <si>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</si>
  <si>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</si>
  <si>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</si>
  <si>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</si>
  <si>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</si>
  <si>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</si>
  <si>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</si>
  <si>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</si>
  <si>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</si>
  <si>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</si>
  <si>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</si>
  <si>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</si>
  <si>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</si>
  <si>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</si>
  <si>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</si>
  <si>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</si>
  <si>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</si>
  <si>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</si>
  <si>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</si>
  <si>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</si>
  <si>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</si>
  <si>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</si>
  <si>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</si>
  <si>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</si>
  <si>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</si>
  <si>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</si>
  <si>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</si>
  <si>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</si>
  <si>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</si>
  <si>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</si>
  <si>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</si>
  <si>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</si>
  <si>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</si>
  <si>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</si>
  <si>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</si>
  <si>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</si>
  <si>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</si>
  <si>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</si>
  <si>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</si>
  <si>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</si>
  <si>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</si>
  <si>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</si>
  <si>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</si>
  <si>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</si>
  <si>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</si>
  <si>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</si>
  <si>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</si>
  <si>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</si>
  <si>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</si>
  <si>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</si>
  <si>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</si>
  <si>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</si>
  <si>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</si>
  <si>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</si>
  <si>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</si>
  <si>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</si>
  <si>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</si>
  <si>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</si>
  <si>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</si>
  <si>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</si>
  <si>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</si>
  <si>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</si>
  <si>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</si>
  <si>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</si>
  <si>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</si>
  <si>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</si>
  <si>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</si>
  <si>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</si>
  <si>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</si>
  <si>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</si>
  <si>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</si>
  <si>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</si>
  <si>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</si>
  <si>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</si>
  <si>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</si>
  <si>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</si>
  <si>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</si>
  <si>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</si>
  <si>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</si>
  <si>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</si>
  <si>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</si>
  <si>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</si>
  <si>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</si>
  <si>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</si>
  <si>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</si>
  <si>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</si>
  <si>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</si>
  <si>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</si>
  <si>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</si>
  <si>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</si>
  <si>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</si>
  <si>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</si>
  <si>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</si>
  <si>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</si>
  <si>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</si>
  <si>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</si>
  <si>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</si>
  <si>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</si>
  <si>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</si>
  <si>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</si>
  <si>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</si>
  <si>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</si>
  <si>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</si>
  <si>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</si>
  <si>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</si>
  <si>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</si>
  <si>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</si>
  <si>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</si>
  <si>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</si>
  <si>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</si>
  <si>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</si>
  <si>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</si>
  <si>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</si>
  <si>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</si>
  <si>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</si>
  <si>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</si>
  <si>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</si>
  <si>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</si>
  <si>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</si>
  <si>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</si>
  <si>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</si>
  <si>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</si>
  <si>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</si>
  <si>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</si>
  <si>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</si>
  <si>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</si>
  <si>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</si>
  <si>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</si>
  <si>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</si>
  <si>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</si>
  <si>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</si>
  <si>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</si>
  <si>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</si>
  <si>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</si>
  <si>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</si>
  <si>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</si>
  <si>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</si>
  <si>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</si>
  <si>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</si>
  <si>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</si>
  <si>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</si>
  <si>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</si>
  <si>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</si>
  <si>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</si>
  <si>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</si>
  <si>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</si>
  <si>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</si>
  <si>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</si>
  <si>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</si>
  <si>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</si>
  <si>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</si>
  <si>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</si>
  <si>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</si>
  <si>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</si>
  <si>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</si>
  <si>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</si>
  <si>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</si>
  <si>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</si>
  <si>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</si>
  <si>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</si>
  <si>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</si>
  <si>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</si>
  <si>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</si>
  <si>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</si>
  <si>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</si>
  <si>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</si>
  <si>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</si>
  <si>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</si>
  <si>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</si>
  <si>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</si>
  <si>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</si>
  <si>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</si>
  <si>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</si>
  <si>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</si>
  <si>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</si>
  <si>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</si>
  <si>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</si>
  <si>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</si>
  <si>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</si>
  <si>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</si>
  <si>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</si>
  <si>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</si>
  <si>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</si>
  <si>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</si>
  <si>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</si>
  <si>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</si>
  <si>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</si>
  <si>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</si>
  <si>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</si>
  <si>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</si>
  <si>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</si>
  <si>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</si>
  <si>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</si>
  <si>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</si>
  <si>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</si>
  <si>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</si>
  <si>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</si>
  <si>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</si>
  <si>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</si>
  <si>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</si>
  <si>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</si>
  <si>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</si>
  <si>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</si>
  <si>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</si>
  <si>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</si>
  <si>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</si>
  <si>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</si>
  <si>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</si>
  <si>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</si>
  <si>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</si>
  <si>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</si>
  <si>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</si>
  <si>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</si>
  <si>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</si>
  <si>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</si>
  <si>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</si>
  <si>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</si>
  <si>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</si>
  <si>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</si>
  <si>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</si>
  <si>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</si>
  <si>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</si>
  <si>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</si>
  <si>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</si>
  <si>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</si>
  <si>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</si>
  <si>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</si>
  <si>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</si>
  <si>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</si>
  <si>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</si>
  <si>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</si>
  <si>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</si>
  <si>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</si>
  <si>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</si>
  <si>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</si>
  <si>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</si>
  <si>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</si>
  <si>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</si>
  <si>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</si>
  <si>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</si>
  <si>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</si>
  <si>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</si>
  <si>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</si>
  <si>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</si>
  <si>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</si>
  <si>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</si>
  <si>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</si>
  <si>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</si>
  <si>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</si>
  <si>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</si>
  <si>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</si>
  <si>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</si>
  <si>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</si>
  <si>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</si>
  <si>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</si>
  <si>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</si>
  <si>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</si>
  <si>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</si>
  <si>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</si>
  <si>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</si>
  <si>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</si>
  <si>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</si>
  <si>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</si>
  <si>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</si>
  <si>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</si>
  <si>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</si>
  <si>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</si>
  <si>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</si>
  <si>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</si>
  <si>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</si>
  <si>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</si>
  <si>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</si>
  <si>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</si>
  <si>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</si>
  <si>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</si>
  <si>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</si>
  <si>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</si>
  <si>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</si>
  <si>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</si>
  <si>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</si>
  <si>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</si>
  <si>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</si>
  <si>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</si>
  <si>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</si>
  <si>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</si>
  <si>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</si>
  <si>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</si>
  <si>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</si>
  <si>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</si>
  <si>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</si>
  <si>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</si>
  <si>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</si>
  <si>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</si>
  <si>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</si>
  <si>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</si>
  <si>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</si>
  <si>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</si>
  <si>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</si>
  <si>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</si>
  <si>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</si>
  <si>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</si>
  <si>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</si>
  <si>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</si>
  <si>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</si>
  <si>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</si>
  <si>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</si>
  <si>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</si>
  <si>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</si>
  <si>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</si>
  <si>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</si>
  <si>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</si>
  <si>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</si>
  <si>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</si>
  <si>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</si>
  <si>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</si>
  <si>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</si>
  <si>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</si>
  <si>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</si>
  <si>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</si>
  <si>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</si>
  <si>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</si>
  <si>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</si>
  <si>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</si>
  <si>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</si>
  <si>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</si>
  <si>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</si>
  <si>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</si>
  <si>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</si>
  <si>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</si>
  <si>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</si>
  <si>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</si>
  <si>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</si>
  <si>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</si>
  <si>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</si>
  <si>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</si>
  <si>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</si>
  <si>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</si>
  <si>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</si>
  <si>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</si>
  <si>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</si>
  <si>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</si>
  <si>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</si>
  <si>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</si>
  <si>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</si>
  <si>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</si>
  <si>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</si>
  <si>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</si>
  <si>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</si>
  <si>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</si>
  <si>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</si>
  <si>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</si>
  <si>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</si>
  <si>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</si>
  <si>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</si>
  <si>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</si>
  <si>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</si>
  <si>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</si>
  <si>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</si>
  <si>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</si>
  <si>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</si>
  <si>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</si>
  <si>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</si>
  <si>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</si>
  <si>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</si>
  <si>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</si>
  <si>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</si>
  <si>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</si>
  <si>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</si>
  <si>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</si>
  <si>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</si>
  <si>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</si>
  <si>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</si>
  <si>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</si>
  <si>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</si>
  <si>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</si>
  <si>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</si>
  <si>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</si>
  <si>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</si>
  <si>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</si>
  <si>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</si>
  <si>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</si>
  <si>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</si>
  <si>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</si>
  <si>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</si>
  <si>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</si>
  <si>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</si>
  <si>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</si>
  <si>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</si>
  <si>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</si>
  <si>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</si>
  <si>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</si>
  <si>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</si>
  <si>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</si>
  <si>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</si>
  <si>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</si>
  <si>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</si>
  <si>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</si>
  <si>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</si>
  <si>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</si>
  <si>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</si>
  <si>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</si>
  <si>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</si>
  <si>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</si>
  <si>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</si>
  <si>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</si>
  <si>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</si>
  <si>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</si>
  <si>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</si>
  <si>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</si>
  <si>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</si>
  <si>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</si>
  <si>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</si>
  <si>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</si>
  <si>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</si>
  <si>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</si>
  <si>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</si>
  <si>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</si>
  <si>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</si>
  <si>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</si>
  <si>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</si>
  <si>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</si>
  <si>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</si>
  <si>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</si>
  <si>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</si>
  <si>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</si>
  <si>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</si>
  <si>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</si>
  <si>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</si>
  <si>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</si>
  <si>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</si>
  <si>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</si>
  <si>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</si>
  <si>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</si>
  <si>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</si>
  <si>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</si>
  <si>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</si>
  <si>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</si>
  <si>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</si>
  <si>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</si>
  <si>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</si>
  <si>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</si>
  <si>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</si>
  <si>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</si>
  <si>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</si>
  <si>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</si>
  <si>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</si>
  <si>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</si>
  <si>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</si>
  <si>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</si>
  <si>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</si>
  <si>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</si>
  <si>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</si>
  <si>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</si>
  <si>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</si>
  <si>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</si>
  <si>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</si>
  <si>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</si>
  <si>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</si>
  <si>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</si>
  <si>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</si>
  <si>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</si>
  <si>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</si>
  <si>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</si>
  <si>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</si>
  <si>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</si>
  <si>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</si>
  <si>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</si>
  <si>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</si>
  <si>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</si>
  <si>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</si>
  <si>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</si>
  <si>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</si>
  <si>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</si>
  <si>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</si>
  <si>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</si>
  <si>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</si>
  <si>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</si>
  <si>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</si>
  <si>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</si>
  <si>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</si>
  <si>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</si>
  <si>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</si>
  <si>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</si>
  <si>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</si>
  <si>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</si>
  <si>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</si>
  <si>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</si>
  <si>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</si>
  <si>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</si>
  <si>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</si>
  <si>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</si>
  <si>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</si>
  <si>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</si>
  <si>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</si>
  <si>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</si>
  <si>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</si>
  <si>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</si>
  <si>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</si>
  <si>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</si>
  <si>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</si>
  <si>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</si>
  <si>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</si>
  <si>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</si>
  <si>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</si>
  <si>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</si>
  <si>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</si>
  <si>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</si>
  <si>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</si>
  <si>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</si>
  <si>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</si>
  <si>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</si>
  <si>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</si>
  <si>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</si>
  <si>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</si>
  <si>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</si>
  <si>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</si>
  <si>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</si>
  <si>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</si>
  <si>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</si>
  <si>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</si>
  <si>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</si>
  <si>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</si>
  <si>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</si>
  <si>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</si>
  <si>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</si>
  <si>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</si>
  <si>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</si>
  <si>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</si>
  <si>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</si>
  <si>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</si>
  <si>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</si>
  <si>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</si>
  <si>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</si>
  <si>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</si>
  <si>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</si>
  <si>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</si>
  <si>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</si>
  <si>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</si>
  <si>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</si>
  <si>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</si>
  <si>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</si>
  <si>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</si>
  <si>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</si>
  <si>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</si>
  <si>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</si>
  <si>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</si>
  <si>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</si>
  <si>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</si>
  <si>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</si>
  <si>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</si>
  <si>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</si>
  <si>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</si>
  <si>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</si>
  <si>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</si>
  <si>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</si>
  <si>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</si>
  <si>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</si>
  <si>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</si>
  <si>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</si>
  <si>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</si>
  <si>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</si>
  <si>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</si>
  <si>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</si>
  <si>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</si>
  <si>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</si>
  <si>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</si>
  <si>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</si>
  <si>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</si>
  <si>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</si>
  <si>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</si>
  <si>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</si>
  <si>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</si>
  <si>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</si>
  <si>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</si>
  <si>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</si>
  <si>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</si>
  <si>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</si>
  <si>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</si>
  <si>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</si>
  <si>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</si>
  <si>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</si>
  <si>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</si>
  <si>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</si>
  <si>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</si>
  <si>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</si>
  <si>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</si>
  <si>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</si>
  <si>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</si>
  <si>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</si>
  <si>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</si>
  <si>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</si>
  <si>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</si>
  <si>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</si>
  <si>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</si>
  <si>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</si>
  <si>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</si>
  <si>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</si>
  <si>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</si>
  <si>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</si>
  <si>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</si>
  <si>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</si>
  <si>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</si>
  <si>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</si>
  <si>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</si>
  <si>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</si>
  <si>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</si>
  <si>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</si>
  <si>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</si>
  <si>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</si>
  <si>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</si>
  <si>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</si>
  <si>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</si>
  <si>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</si>
  <si>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Ida-Virumaa</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</si>
  <si>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</si>
  <si>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</si>
  <si>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</si>
  <si>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</si>
  <si>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</si>
  <si>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</si>
  <si>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</si>
  <si>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</si>
  <si>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</si>
  <si>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</si>
  <si>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</si>
  <si>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</si>
  <si>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</si>
  <si>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</si>
  <si>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</si>
  <si>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</si>
  <si>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</si>
  <si>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</si>
  <si>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</si>
  <si>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</si>
  <si>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</si>
  <si>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</si>
  <si>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</si>
  <si>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</si>
  <si>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</si>
  <si>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</si>
  <si>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</si>
  <si>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</si>
  <si>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</si>
  <si>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</si>
  <si>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</si>
  <si>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</si>
  <si>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</si>
  <si>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</si>
  <si>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</si>
  <si>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</si>
  <si>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</si>
  <si>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</si>
  <si>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</si>
  <si>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</si>
  <si>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</si>
  <si>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</si>
  <si>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</si>
  <si>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</si>
  <si>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</si>
  <si>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</si>
  <si>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</si>
  <si>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</si>
  <si>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</si>
  <si>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</si>
  <si>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</si>
  <si>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</si>
  <si>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</si>
  <si>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</si>
  <si>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</si>
  <si>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</si>
  <si>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</si>
  <si>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</si>
  <si>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</si>
  <si>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</si>
  <si>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</si>
  <si>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</si>
  <si>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</si>
  <si>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</si>
  <si>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</si>
  <si>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</si>
  <si>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</si>
  <si>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</si>
  <si>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</si>
  <si>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</si>
  <si>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</si>
  <si>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</si>
  <si>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</si>
  <si>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</si>
  <si>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</si>
  <si>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</si>
  <si>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</si>
  <si>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</si>
  <si>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</si>
  <si>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</si>
  <si>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</si>
  <si>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</si>
  <si>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</si>
  <si>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</si>
  <si>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</si>
  <si>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</si>
  <si>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</si>
  <si>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</si>
  <si>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</si>
  <si>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</si>
  <si>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</si>
  <si>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</si>
  <si>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</si>
  <si>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</si>
  <si>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</si>
  <si>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</si>
  <si>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</si>
  <si>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</si>
  <si>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</si>
  <si>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</si>
  <si>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</si>
  <si>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</si>
  <si>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</si>
  <si>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</si>
  <si>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</si>
  <si>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</si>
  <si>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</si>
  <si>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</si>
  <si>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</si>
  <si>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</si>
  <si>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</si>
  <si>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</si>
  <si>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</si>
  <si>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</si>
  <si>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</si>
  <si>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</si>
  <si>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</si>
  <si>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</si>
  <si>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</si>
  <si>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</si>
  <si>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</si>
  <si>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</si>
  <si>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</si>
  <si>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</si>
  <si>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</si>
  <si>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</si>
  <si>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</si>
  <si>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</si>
  <si>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</si>
  <si>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</si>
  <si>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</si>
  <si>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</si>
  <si>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</si>
  <si>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</si>
  <si>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</si>
  <si>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</si>
  <si>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</si>
  <si>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</si>
  <si>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</si>
  <si>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</si>
  <si>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</si>
  <si>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</si>
  <si>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</si>
  <si>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</si>
  <si>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</si>
  <si>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</si>
  <si>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</si>
  <si>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</si>
  <si>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</si>
  <si>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</si>
  <si>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</si>
  <si>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</si>
  <si>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</si>
  <si>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</si>
  <si>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</si>
  <si>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</si>
  <si>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</si>
  <si>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</si>
  <si>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</si>
  <si>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</si>
  <si>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</si>
  <si>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</si>
  <si>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</si>
  <si>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</si>
  <si>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</si>
  <si>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</si>
  <si>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</si>
  <si>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</si>
  <si>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</si>
  <si>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</si>
  <si>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</si>
  <si>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</si>
  <si>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</si>
  <si>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</si>
  <si>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</si>
  <si>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</si>
  <si>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</si>
  <si>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</si>
  <si>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</si>
  <si>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</si>
  <si>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</si>
  <si>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</si>
  <si>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</si>
  <si>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</si>
  <si>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</si>
  <si>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</si>
  <si>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</si>
  <si>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</si>
  <si>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</si>
  <si>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</si>
  <si>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</si>
  <si>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</si>
  <si>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</si>
  <si>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</si>
  <si>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</si>
  <si>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</si>
  <si>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</si>
  <si>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</si>
  <si>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</si>
  <si>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</si>
  <si>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</si>
  <si>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</si>
  <si>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</si>
  <si>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</si>
  <si>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</si>
  <si>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</si>
  <si>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</si>
  <si>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</si>
  <si>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</si>
  <si>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</si>
  <si>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</si>
  <si>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</si>
  <si>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</si>
  <si>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</si>
  <si>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</si>
  <si>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</si>
  <si>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</si>
  <si>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</si>
  <si>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</si>
  <si>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</si>
  <si>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</si>
  <si>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</si>
  <si>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</si>
  <si>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</si>
  <si>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</si>
  <si>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</si>
  <si>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</si>
  <si>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</si>
  <si>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</si>
  <si>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</si>
  <si>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</si>
  <si>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</si>
  <si>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</si>
  <si>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</si>
  <si>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</si>
  <si>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</si>
  <si>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</si>
  <si>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</si>
  <si>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</si>
  <si>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</si>
  <si>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</si>
  <si>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</si>
  <si>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</si>
  <si>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</si>
  <si>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</si>
  <si>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</si>
  <si>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</si>
  <si>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</si>
  <si>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</si>
  <si>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</si>
  <si>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</si>
  <si>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</si>
  <si>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</si>
  <si>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</si>
  <si>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</si>
  <si>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</si>
  <si>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</si>
  <si>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</si>
  <si>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</si>
  <si>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</si>
  <si>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</si>
  <si>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</si>
  <si>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</si>
  <si>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</si>
  <si>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</si>
  <si>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</si>
  <si>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</si>
  <si>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</si>
  <si>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</si>
  <si>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</si>
  <si>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</si>
  <si>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</si>
  <si>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</si>
  <si>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</si>
  <si>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</si>
  <si>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</si>
  <si>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</si>
  <si>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</si>
  <si>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</si>
  <si>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</si>
  <si>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</si>
  <si>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</si>
  <si>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</si>
  <si>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</si>
  <si>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</si>
  <si>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</si>
  <si>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</si>
  <si>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</si>
  <si>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</si>
  <si>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</si>
  <si>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</si>
  <si>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</si>
  <si>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</si>
  <si>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</si>
  <si>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</si>
  <si>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</si>
  <si>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</si>
  <si>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</si>
  <si>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</si>
  <si>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</si>
  <si>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</si>
  <si>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</si>
  <si>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</si>
  <si>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</si>
  <si>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</si>
  <si>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</si>
  <si>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</si>
  <si>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</si>
  <si>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</si>
  <si>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</si>
  <si>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</si>
  <si>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</si>
  <si>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</si>
  <si>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</si>
  <si>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</si>
  <si>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</si>
  <si>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</si>
  <si>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</si>
  <si>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</si>
  <si>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</si>
  <si>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</si>
  <si>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</si>
  <si>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</si>
  <si>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</si>
  <si>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</si>
  <si>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</si>
  <si>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</si>
  <si>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</si>
  <si>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</si>
  <si>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</si>
  <si>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</si>
  <si>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</si>
  <si>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</si>
  <si>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</si>
  <si>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</si>
  <si>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</si>
  <si>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</si>
  <si>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</si>
  <si>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</si>
  <si>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</si>
  <si>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</si>
  <si>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</si>
  <si>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</si>
  <si>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</si>
  <si>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</si>
  <si>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</si>
  <si>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</si>
  <si>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</si>
  <si>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</si>
  <si>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</si>
  <si>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</si>
  <si>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</si>
  <si>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</si>
  <si>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</si>
  <si>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</si>
  <si>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</si>
  <si>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</si>
  <si>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</si>
  <si>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</si>
  <si>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</si>
  <si>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</si>
  <si>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</si>
  <si>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</si>
  <si>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</si>
  <si>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</si>
  <si>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</si>
  <si>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</si>
  <si>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</si>
  <si>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</si>
  <si>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</si>
  <si>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</si>
  <si>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</si>
  <si>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</si>
  <si>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</si>
  <si>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</si>
  <si>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</si>
  <si>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</si>
  <si>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</si>
  <si>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</si>
  <si>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</si>
  <si>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</si>
  <si>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</si>
  <si>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</si>
  <si>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</si>
  <si>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</si>
  <si>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</si>
  <si>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</si>
  <si>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</si>
  <si>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</si>
  <si>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</si>
  <si>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</si>
  <si>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</si>
  <si>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</si>
  <si>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</si>
  <si>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</si>
  <si>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</si>
  <si>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</si>
  <si>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</si>
  <si>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</si>
  <si>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</si>
  <si>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</si>
  <si>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</si>
  <si>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</si>
  <si>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</si>
  <si>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</si>
  <si>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</si>
  <si>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</si>
  <si>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</si>
  <si>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</si>
  <si>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</si>
  <si>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</si>
  <si>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</si>
  <si>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</si>
  <si>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</si>
  <si>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</si>
  <si>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</si>
  <si>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</si>
  <si>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</si>
  <si>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</si>
  <si>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</si>
  <si>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</si>
  <si>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</si>
  <si>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</si>
  <si>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</si>
  <si>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</si>
  <si>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</si>
  <si>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</si>
  <si>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</si>
  <si>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</si>
  <si>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</si>
  <si>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</si>
  <si>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</si>
  <si>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</si>
  <si>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</si>
  <si>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</si>
  <si>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</si>
  <si>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</si>
  <si>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</si>
  <si>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</si>
  <si>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</si>
  <si>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</si>
  <si>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</si>
  <si>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</si>
  <si>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</si>
  <si>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</si>
  <si>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</si>
  <si>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</si>
  <si>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</si>
  <si>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</si>
  <si>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</si>
  <si>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</si>
  <si>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</si>
  <si>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</si>
  <si>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</si>
  <si>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</si>
  <si>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</si>
  <si>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</si>
  <si>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</si>
  <si>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</si>
  <si>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</si>
  <si>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</si>
  <si>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</si>
  <si>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</si>
  <si>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</si>
  <si>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</si>
  <si>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</si>
  <si>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</si>
  <si>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</si>
  <si>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</si>
  <si>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</si>
  <si>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</si>
  <si>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</si>
  <si>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</si>
  <si>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</si>
  <si>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</si>
  <si>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</si>
  <si>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</si>
  <si>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</si>
  <si>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</si>
  <si>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</si>
  <si>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</si>
  <si>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</si>
  <si>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</si>
  <si>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</si>
  <si>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</si>
  <si>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</si>
  <si>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</si>
  <si>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</si>
  <si>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</si>
  <si>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</si>
  <si>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</si>
  <si>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</si>
  <si>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</si>
  <si>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</si>
  <si>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</si>
  <si>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</si>
  <si>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</si>
  <si>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</si>
  <si>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</si>
  <si>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</si>
  <si>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</si>
  <si>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</si>
  <si>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</si>
  <si>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</si>
  <si>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</si>
  <si>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</si>
  <si>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</si>
  <si>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</si>
  <si>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</si>
  <si>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</si>
  <si>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</si>
  <si>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</si>
  <si>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</si>
  <si>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</si>
  <si>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</si>
  <si>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</si>
  <si>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</si>
  <si>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</si>
  <si>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</si>
  <si>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</si>
  <si>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</si>
  <si>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</si>
  <si>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</si>
  <si>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</si>
  <si>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</si>
  <si>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</si>
  <si>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</si>
  <si>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</si>
  <si>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</si>
  <si>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</si>
  <si>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</si>
  <si>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</si>
  <si>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</si>
  <si>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</si>
  <si>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</si>
  <si>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</si>
  <si>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</si>
  <si>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</si>
  <si>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</si>
  <si>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</si>
  <si>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</si>
  <si>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</si>
  <si>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</si>
  <si>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</si>
  <si>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</si>
  <si>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</si>
  <si>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</si>
  <si>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</si>
  <si>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</si>
  <si>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</si>
  <si>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</si>
  <si>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</si>
  <si>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</si>
  <si>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</si>
  <si>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</si>
  <si>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</si>
  <si>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</si>
  <si>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</si>
  <si>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</si>
  <si>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</si>
  <si>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</si>
  <si>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</si>
  <si>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</si>
  <si>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</si>
  <si>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</si>
  <si>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</si>
  <si>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</si>
  <si>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</si>
  <si>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</si>
  <si>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</si>
  <si>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</si>
  <si>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</si>
  <si>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</si>
  <si>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</si>
  <si>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</si>
  <si>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</si>
  <si>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</si>
  <si>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</si>
  <si>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</si>
  <si>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</si>
  <si>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</si>
  <si>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</si>
  <si>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</si>
  <si>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</si>
  <si>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</si>
  <si>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</si>
  <si>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</si>
  <si>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</si>
  <si>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</si>
  <si>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</si>
  <si>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</si>
  <si>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</si>
  <si>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</si>
  <si>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</si>
  <si>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</si>
  <si>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</si>
  <si>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</si>
  <si>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</si>
  <si>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</si>
  <si>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</si>
  <si>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</si>
  <si>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</si>
  <si>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</si>
  <si>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</si>
  <si>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</si>
  <si>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</si>
  <si>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</si>
  <si>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</si>
  <si>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</si>
  <si>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</si>
  <si>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</si>
  <si>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</si>
  <si>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</si>
  <si>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</si>
  <si>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</si>
  <si>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</si>
  <si>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</si>
  <si>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</si>
  <si>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</si>
  <si>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</si>
  <si>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</si>
  <si>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</si>
  <si>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</si>
  <si>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</si>
  <si>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</si>
  <si>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</si>
  <si>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</si>
  <si>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</si>
  <si>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</si>
  <si>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</si>
  <si>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</si>
  <si>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</si>
  <si>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</si>
  <si>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</si>
  <si>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</si>
  <si>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</si>
  <si>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</si>
  <si>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</si>
  <si>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</si>
  <si>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</si>
  <si>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</si>
  <si>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</si>
  <si>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</si>
  <si>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</si>
  <si>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</si>
  <si>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</si>
  <si>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</si>
  <si>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</si>
  <si>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</si>
  <si>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</si>
  <si>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</si>
  <si>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</si>
  <si>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</si>
  <si>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</si>
  <si>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</si>
  <si>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</si>
  <si>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</si>
  <si>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</si>
  <si>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</si>
  <si>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</si>
  <si>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</si>
  <si>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</si>
  <si>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</si>
  <si>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</si>
  <si>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</si>
  <si>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</si>
  <si>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</si>
  <si>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</si>
  <si>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</si>
  <si>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</si>
  <si>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</si>
  <si>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</si>
  <si>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</si>
  <si>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</si>
  <si>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</si>
  <si>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</si>
  <si>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</si>
  <si>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</si>
  <si>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</si>
  <si>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</si>
  <si>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</si>
  <si>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</si>
  <si>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</si>
  <si>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</si>
  <si>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</si>
  <si>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</si>
  <si>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</si>
  <si>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</si>
  <si>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</si>
  <si>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</si>
  <si>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</si>
  <si>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</si>
  <si>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</si>
  <si>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</si>
  <si>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</si>
  <si>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</si>
  <si>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</si>
  <si>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</si>
  <si>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</si>
  <si>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</si>
  <si>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</si>
  <si>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</si>
  <si>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</si>
  <si>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</si>
  <si>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</si>
  <si>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</si>
  <si>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</si>
  <si>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</si>
  <si>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</si>
  <si>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</si>
  <si>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</si>
  <si>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</si>
  <si>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</si>
  <si>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</si>
  <si>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</si>
  <si>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</si>
  <si>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</si>
  <si>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</si>
  <si>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</si>
  <si>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</si>
  <si>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</si>
  <si>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</si>
  <si>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</si>
  <si>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</si>
  <si>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</si>
  <si>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</si>
  <si>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</si>
  <si>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</si>
  <si>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</si>
  <si>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</si>
  <si>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</si>
  <si>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</si>
  <si>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</si>
  <si>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</si>
  <si>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</si>
  <si>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</si>
  <si>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</si>
  <si>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</si>
  <si>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</si>
  <si>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</si>
  <si>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</si>
  <si>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</si>
  <si>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</si>
  <si>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</si>
  <si>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</si>
  <si>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</si>
  <si>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</si>
  <si>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</si>
  <si>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</si>
  <si>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</si>
  <si>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</si>
  <si>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</si>
  <si>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</si>
  <si>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</si>
  <si>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</si>
  <si>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</si>
  <si>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</si>
  <si>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</si>
  <si>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</si>
  <si>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</si>
  <si>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</si>
  <si>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</si>
  <si>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</si>
  <si>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</si>
  <si>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</si>
  <si>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</si>
  <si>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</si>
  <si>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</si>
  <si>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</si>
  <si>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</si>
  <si>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</si>
  <si>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</si>
  <si>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</si>
  <si>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</si>
  <si>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</si>
  <si>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</si>
  <si>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</si>
  <si>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</si>
  <si>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</si>
  <si>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</si>
  <si>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</si>
  <si>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</si>
  <si>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</si>
  <si>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</si>
  <si>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</si>
  <si>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</si>
  <si>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</si>
  <si>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</si>
  <si>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</si>
  <si>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</si>
  <si>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</si>
  <si>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</si>
  <si>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</si>
  <si>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</si>
  <si>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</si>
  <si>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</si>
  <si>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</si>
  <si>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</si>
  <si>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</si>
  <si>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</si>
  <si>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</si>
  <si>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</si>
  <si>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</si>
  <si>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</si>
  <si>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</si>
  <si>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</si>
  <si>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</si>
  <si>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</si>
  <si>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</si>
  <si>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</si>
  <si>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</si>
  <si>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</si>
  <si>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</si>
  <si>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</si>
  <si>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</si>
  <si>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</si>
  <si>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</si>
  <si>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</si>
  <si>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</si>
  <si>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</si>
  <si>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</si>
  <si>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</si>
  <si>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</si>
  <si>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</si>
  <si>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</si>
  <si>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</si>
  <si>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</si>
  <si>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</si>
  <si>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</si>
  <si>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</si>
  <si>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</si>
  <si>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</si>
  <si>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</si>
  <si>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</si>
  <si>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</si>
  <si>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</si>
  <si>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</si>
  <si>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</si>
  <si>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</si>
  <si>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</si>
  <si>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</si>
  <si>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</si>
  <si>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</si>
  <si>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</si>
  <si>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</si>
  <si>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</si>
  <si>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</si>
  <si>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</si>
  <si>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</si>
  <si>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</si>
  <si>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</si>
  <si>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</si>
  <si>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</si>
  <si>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</si>
  <si>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</si>
  <si>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</si>
  <si>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</si>
  <si>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</si>
  <si>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</si>
  <si>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</si>
  <si>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</si>
  <si>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</si>
  <si>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</si>
  <si>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</si>
  <si>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</si>
  <si>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</si>
  <si>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</si>
  <si>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</si>
  <si>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</si>
  <si>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</si>
  <si>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</si>
  <si>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</si>
  <si>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</si>
  <si>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</si>
  <si>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</si>
  <si>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</si>
  <si>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</si>
  <si>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</si>
  <si>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</si>
  <si>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</si>
  <si>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</si>
  <si>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</si>
  <si>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</si>
  <si>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</si>
  <si>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</si>
  <si>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</si>
  <si>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</si>
  <si>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</si>
  <si>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</si>
  <si>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</si>
  <si>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</si>
  <si>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</si>
  <si>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</si>
  <si>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</si>
  <si>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</si>
  <si>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</si>
  <si>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</si>
  <si>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</si>
  <si>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</si>
  <si>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</si>
  <si>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</si>
  <si>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</si>
  <si>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</si>
  <si>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</si>
  <si>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</si>
  <si>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</si>
  <si>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</si>
  <si>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</si>
  <si>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</si>
  <si>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</si>
  <si>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</si>
  <si>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</si>
  <si>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</si>
  <si>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</si>
  <si>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</si>
  <si>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</si>
  <si>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</si>
  <si>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</si>
  <si>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</si>
  <si>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</si>
  <si>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</si>
  <si>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</si>
  <si>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</si>
  <si>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</si>
  <si>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</si>
  <si>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</si>
  <si>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</si>
  <si>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</si>
  <si>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</si>
  <si>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</si>
  <si>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</si>
  <si>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</si>
  <si>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</si>
  <si>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</si>
  <si>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</si>
  <si>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</si>
  <si>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</si>
  <si>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</si>
  <si>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</si>
  <si>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</si>
  <si>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</si>
  <si>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</si>
  <si>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</si>
  <si>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</si>
  <si>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</si>
  <si>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</si>
  <si>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</si>
  <si>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</si>
  <si>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</si>
  <si>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</si>
  <si>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</si>
  <si>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</si>
  <si>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</si>
  <si>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</si>
  <si>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</si>
  <si>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</si>
  <si>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</si>
  <si>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</si>
  <si>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</si>
  <si>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</si>
  <si>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</si>
  <si>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</si>
  <si>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</si>
  <si>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</si>
  <si>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</si>
  <si>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</si>
  <si>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</si>
  <si>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</si>
  <si>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</si>
  <si>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</si>
  <si>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</si>
  <si>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</si>
  <si>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</si>
  <si>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</si>
  <si>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</si>
  <si>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</si>
  <si>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</si>
  <si>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</si>
  <si>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</si>
  <si>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</si>
  <si>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</si>
  <si>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</si>
  <si>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</si>
  <si>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</si>
  <si>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</si>
  <si>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</si>
  <si>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</si>
  <si>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</si>
  <si>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</si>
  <si>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</si>
  <si>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</si>
  <si>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</si>
  <si>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</si>
  <si>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</si>
  <si>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</si>
  <si>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</si>
  <si>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</si>
  <si>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</si>
  <si>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</si>
  <si>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</si>
  <si>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</si>
  <si>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</si>
  <si>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</si>
  <si>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</si>
  <si>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</si>
  <si>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</si>
  <si>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</si>
  <si>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</si>
  <si>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</si>
  <si>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</si>
  <si>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</si>
  <si>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</si>
  <si>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</si>
  <si>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</si>
  <si>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</si>
  <si>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</si>
  <si>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</si>
  <si>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</si>
  <si>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</si>
  <si>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</si>
  <si>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</si>
  <si>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</si>
  <si>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</si>
  <si>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</si>
  <si>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</si>
  <si>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</si>
  <si>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</si>
  <si>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</si>
  <si>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</si>
  <si>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</si>
  <si>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</si>
  <si>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</si>
  <si>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</si>
  <si>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</si>
  <si>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</si>
  <si>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</si>
  <si>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</si>
  <si>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</si>
  <si>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</si>
  <si>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</si>
  <si>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</si>
  <si>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</si>
  <si>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</si>
  <si>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</si>
  <si>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</si>
  <si>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</si>
  <si>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</si>
  <si>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</si>
  <si>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</si>
  <si>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</si>
  <si>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</si>
  <si>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</si>
  <si>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</si>
  <si>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</si>
  <si>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</si>
  <si>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</si>
  <si>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</si>
  <si>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</si>
  <si>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</si>
  <si>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</si>
  <si>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</si>
  <si>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</si>
  <si>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</si>
  <si>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</si>
  <si>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</si>
  <si>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</si>
  <si>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</si>
  <si>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</si>
  <si>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</si>
  <si>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</si>
  <si>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</si>
  <si>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</si>
  <si>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</si>
  <si>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</si>
  <si>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</si>
  <si>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</si>
  <si>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</si>
  <si>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</si>
  <si>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</si>
  <si>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</si>
  <si>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</si>
  <si>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</si>
  <si>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</si>
  <si>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</si>
  <si>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</si>
  <si>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</si>
  <si>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</si>
  <si>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</si>
  <si>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</si>
  <si>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</si>
  <si>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</si>
  <si>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</si>
  <si>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</si>
  <si>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</si>
  <si>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</si>
  <si>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</si>
  <si>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</si>
  <si>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</si>
  <si>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</si>
  <si>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</si>
  <si>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</si>
  <si>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</si>
  <si>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</si>
  <si>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</si>
  <si>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</si>
  <si>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</si>
  <si>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</si>
  <si>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</si>
  <si>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</si>
  <si>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</si>
  <si>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</si>
  <si>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</si>
  <si>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</si>
  <si>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</si>
  <si>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</si>
  <si>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</si>
  <si>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</si>
  <si>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</si>
  <si>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</si>
  <si>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</si>
  <si>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</si>
  <si>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</si>
  <si>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</si>
  <si>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</si>
  <si>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</si>
  <si>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</si>
  <si>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</si>
  <si>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</si>
  <si>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</si>
  <si>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</si>
  <si>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</si>
  <si>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</si>
  <si>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</si>
  <si>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</si>
  <si>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</si>
  <si>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</si>
  <si>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</si>
  <si>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</si>
  <si>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</si>
  <si>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</si>
  <si>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</si>
  <si>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</si>
  <si>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</si>
  <si>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</si>
  <si>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</si>
  <si>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</si>
  <si>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</si>
  <si>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</si>
  <si>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</si>
  <si>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</si>
  <si>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</si>
  <si>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</si>
  <si>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</si>
  <si>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</si>
  <si>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</si>
  <si>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</si>
  <si>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</si>
  <si>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</si>
  <si>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</si>
  <si>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</si>
  <si>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</si>
  <si>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</si>
  <si>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</si>
  <si>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</si>
  <si>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</si>
  <si>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</si>
  <si>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</si>
  <si>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</si>
  <si>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</si>
  <si>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</si>
  <si>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</si>
  <si>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</si>
  <si>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</si>
  <si>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</si>
  <si>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</si>
  <si>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</si>
  <si>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</si>
  <si>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</si>
  <si>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</si>
  <si>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</si>
  <si>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</si>
  <si>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</si>
  <si>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</si>
  <si>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</si>
  <si>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</si>
  <si>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</si>
  <si>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</si>
  <si>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</si>
  <si>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</si>
  <si>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</si>
  <si>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</si>
  <si>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</si>
  <si>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</si>
  <si>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</si>
  <si>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</si>
  <si>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</si>
  <si>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</si>
  <si>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</si>
  <si>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</si>
  <si>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</si>
  <si>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</si>
  <si>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</si>
  <si>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</si>
  <si>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</si>
  <si>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</si>
  <si>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</si>
  <si>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</si>
  <si>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</si>
  <si>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</si>
  <si>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</si>
  <si>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</si>
  <si>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</si>
  <si>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</si>
  <si>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</si>
  <si>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</si>
  <si>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</si>
  <si>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</si>
  <si>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</si>
  <si>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</si>
  <si>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</si>
  <si>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</si>
  <si>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</si>
  <si>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</si>
  <si>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</si>
  <si>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</si>
  <si>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</si>
  <si>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</si>
  <si>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</si>
  <si>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</si>
  <si>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</si>
  <si>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</si>
  <si>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</si>
  <si>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</si>
  <si>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</si>
  <si>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</si>
  <si>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</si>
  <si>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</si>
  <si>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</si>
  <si>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</si>
  <si>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</si>
  <si>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</si>
  <si>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</si>
  <si>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</si>
  <si>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</si>
  <si>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</si>
  <si>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</si>
  <si>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</si>
  <si>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</si>
  <si>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</si>
  <si>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</si>
  <si>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</si>
  <si>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</si>
  <si>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</si>
  <si>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</si>
  <si>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</si>
  <si>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</si>
  <si>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</si>
  <si>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</si>
  <si>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</si>
  <si>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</si>
  <si>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</si>
  <si>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</si>
  <si>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</si>
  <si>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</si>
  <si>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</si>
  <si>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</si>
  <si>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</si>
  <si>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</si>
  <si>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</si>
  <si>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</si>
  <si>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</si>
  <si>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</si>
  <si>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</si>
  <si>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</si>
  <si>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</si>
  <si>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</si>
  <si>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</si>
  <si>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</si>
  <si>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</si>
  <si>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</si>
  <si>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</si>
  <si>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</si>
  <si>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</si>
  <si>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</si>
  <si>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</si>
  <si>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</si>
  <si>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</si>
  <si>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</si>
  <si>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</si>
  <si>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</si>
  <si>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</si>
  <si>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</si>
  <si>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</si>
  <si>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</si>
  <si>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</si>
  <si>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</si>
  <si>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</si>
  <si>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</si>
  <si>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</si>
  <si>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</si>
  <si>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</si>
  <si>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</si>
  <si>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</si>
  <si>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</si>
  <si>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</si>
  <si>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</si>
  <si>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</si>
  <si>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</si>
  <si>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</si>
  <si>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</si>
  <si>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</si>
  <si>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</si>
  <si>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</si>
  <si>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</si>
  <si>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</si>
  <si>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</si>
  <si>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</si>
  <si>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</si>
  <si>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</si>
  <si>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</si>
  <si>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</si>
  <si>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</si>
  <si>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</si>
  <si>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</si>
  <si>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</si>
  <si>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</si>
  <si>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</si>
  <si>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</si>
  <si>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</si>
  <si>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</si>
  <si>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</si>
  <si>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</si>
  <si>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</si>
  <si>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</si>
  <si>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</si>
  <si>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</si>
  <si>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</si>
  <si>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</si>
  <si>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</si>
  <si>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</si>
  <si>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</si>
  <si>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</si>
  <si>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</si>
  <si>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</si>
  <si>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</si>
  <si>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</si>
  <si>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</si>
  <si>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</si>
  <si>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</si>
  <si>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</si>
  <si>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</si>
  <si>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</si>
  <si>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</si>
  <si>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</si>
  <si>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</si>
  <si>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</si>
  <si>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</si>
  <si>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</si>
  <si>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</si>
  <si>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</si>
  <si>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</si>
  <si>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</si>
  <si>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</si>
  <si>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</si>
  <si>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</si>
  <si>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</si>
  <si>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</si>
  <si>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</si>
  <si>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</si>
  <si>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</si>
  <si>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</si>
  <si>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</si>
  <si>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</si>
  <si>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</si>
  <si>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</si>
  <si>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</si>
  <si>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</si>
  <si>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</si>
  <si>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</si>
  <si>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</si>
  <si>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</si>
  <si>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</si>
  <si>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</si>
  <si>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</si>
  <si>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</si>
  <si>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</si>
  <si>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</si>
  <si>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</si>
  <si>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</si>
  <si>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</si>
  <si>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</si>
  <si>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</si>
  <si>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</si>
  <si>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</si>
  <si>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</si>
  <si>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</si>
  <si>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</si>
  <si>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</si>
  <si>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</si>
  <si>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</si>
  <si>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</si>
  <si>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</si>
  <si>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</si>
  <si>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</si>
  <si>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</si>
  <si>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</si>
  <si>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</si>
  <si>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</si>
  <si>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</si>
  <si>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</si>
  <si>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</si>
  <si>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</si>
  <si>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</si>
  <si>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</si>
  <si>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</si>
  <si>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</si>
  <si>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</si>
  <si>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</si>
  <si>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</si>
  <si>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</si>
  <si>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</si>
  <si>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</si>
  <si>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</si>
  <si>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</si>
  <si>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</si>
  <si>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</si>
  <si>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</si>
  <si>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</si>
  <si>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</si>
  <si>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</si>
  <si>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</si>
  <si>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</si>
  <si>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</si>
  <si>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</si>
  <si>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</si>
  <si>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</si>
  <si>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</si>
  <si>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</si>
  <si>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</si>
  <si>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</si>
  <si>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</si>
  <si>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</si>
  <si>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</si>
  <si>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</si>
  <si>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</si>
  <si>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</si>
  <si>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</si>
  <si>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</si>
  <si>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</si>
  <si>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</si>
  <si>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</si>
  <si>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</si>
  <si>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</si>
  <si>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</si>
  <si>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</si>
  <si>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</si>
  <si>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</si>
  <si>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</si>
  <si>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</si>
  <si>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</si>
  <si>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</si>
  <si>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</si>
  <si>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</si>
  <si>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</si>
  <si>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</si>
  <si>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</si>
  <si>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</si>
  <si>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</si>
  <si>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</si>
  <si>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</si>
  <si>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</si>
  <si>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</si>
  <si>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</si>
  <si>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</si>
  <si>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</si>
  <si>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</si>
  <si>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</si>
  <si>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</si>
  <si>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</si>
  <si>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</si>
  <si>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</si>
  <si>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</si>
  <si>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</si>
  <si>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</si>
  <si>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</si>
  <si>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</si>
  <si>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</si>
  <si>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</si>
  <si>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</si>
  <si>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</si>
  <si>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</si>
  <si>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</si>
  <si>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</si>
  <si>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</si>
  <si>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</si>
  <si>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</si>
  <si>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</si>
  <si>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</si>
  <si>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</si>
  <si>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</si>
  <si>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</si>
  <si>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</si>
  <si>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</si>
  <si>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</si>
  <si>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</si>
  <si>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</si>
  <si>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</si>
  <si>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</si>
  <si>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</si>
  <si>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</si>
  <si>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</si>
  <si>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</si>
  <si>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</si>
  <si>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</si>
  <si>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</si>
  <si>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</si>
  <si>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</si>
  <si>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</si>
  <si>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</si>
  <si>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</si>
  <si>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</si>
  <si>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</si>
  <si>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</si>
  <si>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</si>
  <si>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</si>
  <si>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</si>
  <si>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</si>
  <si>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</si>
  <si>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</si>
  <si>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</si>
  <si>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</si>
  <si>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</si>
  <si>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</si>
  <si>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</si>
  <si>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</si>
  <si>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</si>
  <si>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</si>
  <si>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</si>
  <si>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</si>
  <si>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</si>
  <si>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</si>
  <si>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</si>
  <si>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</si>
  <si>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</si>
  <si>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</si>
  <si>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</si>
  <si>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</si>
  <si>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</si>
  <si>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</si>
  <si>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</si>
  <si>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</si>
  <si>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</si>
  <si>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</si>
  <si>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</si>
  <si>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</si>
  <si>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</si>
  <si>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</si>
  <si>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</si>
  <si>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</si>
  <si>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</si>
  <si>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</si>
  <si>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</si>
  <si>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</si>
  <si>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</si>
  <si>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</si>
  <si>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</si>
  <si>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</si>
  <si>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</si>
  <si>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</si>
  <si>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</si>
  <si>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</si>
  <si>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</si>
  <si>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</si>
  <si>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</si>
  <si>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</si>
  <si>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</si>
  <si>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</si>
  <si>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</si>
  <si>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</si>
  <si>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</si>
  <si>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</si>
  <si>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</si>
  <si>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</si>
  <si>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</si>
  <si>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</si>
  <si>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</si>
  <si>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</si>
  <si>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</si>
  <si>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</si>
  <si>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</si>
  <si>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</si>
  <si>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</si>
  <si>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</si>
  <si>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</si>
  <si>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</si>
  <si>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</si>
  <si>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</si>
  <si>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</si>
  <si>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</si>
  <si>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</si>
  <si>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</si>
  <si>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</si>
  <si>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</si>
  <si>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</si>
  <si>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</si>
  <si>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</si>
  <si>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</si>
  <si>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</si>
  <si>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</si>
  <si>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</si>
  <si>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</si>
  <si>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</si>
  <si>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</si>
  <si>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</si>
  <si>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</si>
  <si>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</si>
  <si>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</si>
  <si>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</si>
  <si>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</si>
  <si>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</si>
  <si>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</si>
  <si>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</si>
  <si>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</si>
  <si>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</si>
  <si>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</si>
  <si>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</si>
  <si>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</si>
  <si>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</si>
  <si>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</si>
  <si>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</si>
  <si>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</si>
  <si>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</si>
  <si>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</si>
  <si>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</si>
  <si>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</si>
  <si>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</si>
  <si>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</si>
  <si>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</si>
  <si>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</si>
  <si>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</si>
  <si>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</si>
  <si>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</si>
  <si>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</si>
  <si>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</si>
  <si>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</si>
  <si>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</si>
  <si>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</si>
  <si>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</si>
  <si>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</si>
  <si>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</si>
  <si>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</si>
  <si>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</si>
  <si>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</si>
  <si>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</si>
  <si>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</si>
  <si>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</si>
  <si>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</si>
  <si>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</si>
  <si>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</si>
  <si>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</si>
  <si>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</si>
  <si>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</si>
  <si>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</si>
  <si>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</si>
  <si>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</si>
  <si>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</si>
  <si>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</si>
  <si>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</si>
  <si>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</si>
  <si>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</si>
  <si>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</si>
  <si>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</si>
  <si>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</si>
  <si>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</si>
  <si>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</si>
  <si>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</si>
  <si>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</si>
  <si>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</si>
  <si>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</si>
  <si>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</si>
  <si>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</si>
  <si>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</si>
  <si>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</si>
  <si>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</si>
  <si>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</si>
  <si>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</si>
  <si>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</si>
  <si>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</si>
  <si>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</si>
  <si>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</si>
  <si>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</si>
  <si>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</si>
  <si>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</si>
  <si>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</si>
  <si>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</si>
  <si>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</si>
  <si>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</si>
  <si>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</si>
  <si>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</si>
  <si>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</si>
  <si>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</si>
  <si>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</si>
  <si>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</si>
  <si>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</si>
  <si>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</si>
  <si>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</si>
  <si>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</si>
  <si>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</si>
  <si>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</si>
  <si>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</si>
  <si>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</si>
  <si>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</si>
  <si>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</si>
  <si>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</si>
  <si>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</si>
  <si>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</si>
  <si>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</si>
  <si>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</si>
  <si>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</si>
  <si>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</si>
  <si>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</si>
  <si>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</si>
  <si>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</si>
  <si>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</si>
  <si>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</si>
  <si>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</si>
  <si>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</si>
  <si>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</si>
  <si>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</si>
  <si>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</si>
  <si>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</si>
  <si>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</si>
  <si>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</si>
  <si>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</si>
  <si>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</si>
  <si>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</si>
  <si>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</si>
  <si>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</si>
  <si>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</si>
  <si>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</si>
  <si>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</si>
  <si>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</si>
  <si>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</si>
  <si>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</si>
  <si>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</si>
  <si>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</si>
  <si>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</si>
  <si>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</si>
  <si>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</si>
  <si>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</si>
  <si>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</si>
  <si>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</si>
  <si>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</si>
  <si>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</si>
  <si>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</si>
  <si>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</si>
  <si>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</si>
  <si>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</si>
  <si>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</si>
  <si>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</si>
  <si>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</si>
  <si>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</si>
  <si>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</si>
  <si>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</si>
  <si>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</si>
  <si>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</si>
  <si>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</si>
  <si>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</si>
  <si>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</si>
  <si>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</si>
  <si>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</si>
  <si>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</si>
  <si>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</si>
  <si>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</si>
  <si>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</si>
  <si>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</si>
  <si>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</si>
  <si>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</si>
  <si>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</si>
  <si>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</si>
  <si>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</si>
  <si>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</si>
  <si>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</si>
  <si>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</si>
  <si>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</si>
  <si>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</si>
  <si>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</si>
  <si>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</si>
  <si>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</si>
  <si>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</si>
  <si>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</si>
  <si>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</si>
  <si>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</si>
  <si>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</si>
  <si>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</si>
  <si>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</si>
  <si>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</si>
  <si>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</si>
  <si>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</si>
  <si>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</si>
  <si>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</si>
  <si>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</si>
  <si>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</si>
  <si>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</si>
  <si>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</si>
  <si>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</si>
  <si>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</si>
  <si>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</si>
  <si>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</si>
  <si>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</si>
  <si>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</si>
  <si>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</si>
  <si>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</si>
  <si>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</si>
  <si>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</si>
  <si>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</si>
  <si>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</si>
  <si>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</si>
  <si>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</si>
  <si>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</si>
  <si>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</si>
  <si>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</si>
  <si>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</si>
  <si>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</si>
  <si>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</si>
  <si>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</si>
  <si>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</si>
  <si>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</si>
  <si>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</si>
  <si>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</si>
  <si>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</si>
  <si>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</si>
  <si>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</si>
  <si>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</si>
  <si>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</si>
  <si>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</si>
  <si>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</si>
  <si>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</si>
  <si>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</si>
  <si>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</si>
  <si>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</si>
  <si>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</si>
  <si>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</si>
  <si>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</si>
  <si>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</si>
  <si>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</si>
  <si>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</si>
  <si>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</si>
  <si>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</si>
  <si>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</si>
  <si>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</si>
  <si>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</si>
  <si>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</si>
  <si>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</si>
  <si>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</si>
  <si>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</si>
  <si>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</si>
  <si>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</si>
  <si>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</si>
  <si>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</si>
  <si>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</si>
  <si>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</si>
  <si>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</si>
  <si>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</si>
  <si>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</si>
  <si>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</si>
  <si>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</si>
  <si>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</si>
  <si>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</si>
  <si>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</si>
  <si>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</si>
  <si>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</si>
  <si>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</si>
  <si>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</si>
  <si>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</si>
  <si>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</si>
  <si>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</si>
  <si>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</si>
  <si>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</si>
  <si>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</si>
  <si>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</si>
  <si>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</si>
  <si>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</si>
  <si>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</si>
  <si>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</si>
  <si>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</si>
  <si>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</si>
  <si>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</si>
  <si>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</si>
  <si>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</si>
  <si>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</si>
  <si>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</si>
  <si>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</si>
  <si>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</si>
  <si>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</si>
  <si>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</si>
  <si>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</si>
  <si>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</si>
  <si>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</si>
  <si>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</si>
  <si>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</si>
  <si>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</si>
  <si>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</si>
  <si>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</si>
  <si>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</si>
  <si>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</si>
  <si>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</si>
  <si>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</si>
  <si>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</si>
  <si>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</si>
  <si>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</si>
  <si>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</si>
  <si>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</si>
  <si>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</si>
  <si>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</si>
  <si>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</si>
  <si>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</si>
  <si>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</si>
  <si>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</si>
  <si>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</si>
  <si>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</si>
  <si>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</si>
  <si>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</si>
  <si>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</si>
  <si>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</si>
  <si>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</si>
  <si>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</si>
  <si>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</si>
  <si>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</si>
  <si>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</si>
  <si>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</si>
  <si>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</si>
  <si>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</si>
  <si>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</si>
  <si>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</si>
  <si>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</si>
  <si>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</si>
  <si>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</si>
  <si>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</si>
  <si>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</si>
  <si>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</si>
  <si>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</si>
  <si>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</si>
  <si>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</si>
  <si>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</si>
  <si>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</si>
  <si>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</si>
  <si>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</si>
  <si>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</si>
  <si>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</si>
  <si>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</si>
  <si>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</si>
  <si>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</si>
  <si>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</si>
  <si>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</si>
  <si>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</si>
  <si>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</si>
  <si>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</si>
  <si>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</si>
  <si>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</si>
  <si>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</si>
  <si>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</si>
  <si>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</si>
  <si>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</si>
  <si>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</si>
  <si>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</si>
  <si>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</si>
  <si>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</si>
  <si>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</si>
  <si>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</si>
  <si>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</si>
  <si>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</si>
  <si>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</si>
  <si>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</si>
  <si>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</si>
  <si>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</si>
  <si>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</si>
  <si>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</si>
  <si>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</si>
  <si>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</si>
  <si>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</si>
  <si>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</si>
  <si>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</si>
  <si>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</si>
  <si>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</si>
  <si>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</si>
  <si>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</si>
  <si>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</si>
  <si>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</si>
  <si>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</si>
  <si>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</si>
  <si>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</si>
  <si>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</si>
  <si>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</si>
  <si>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</si>
  <si>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</si>
  <si>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</si>
  <si>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</si>
  <si>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</si>
  <si>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</si>
  <si>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</si>
  <si>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</si>
  <si>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</si>
  <si>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</si>
  <si>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</si>
  <si>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</si>
  <si>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</si>
  <si>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</si>
  <si>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</si>
  <si>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</si>
  <si>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</si>
  <si>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</si>
  <si>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</si>
  <si>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</si>
  <si>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</si>
  <si>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</si>
  <si>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</si>
  <si>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</si>
  <si>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</si>
  <si>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</si>
  <si>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</si>
  <si>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</si>
  <si>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</si>
  <si>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</si>
  <si>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</si>
  <si>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</si>
  <si>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</si>
  <si>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</si>
  <si>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</si>
  <si>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</si>
  <si>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</si>
  <si>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</si>
  <si>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</si>
  <si>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</si>
  <si>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</si>
  <si>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</si>
  <si>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</si>
  <si>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</si>
  <si>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</si>
  <si>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</si>
  <si>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</si>
  <si>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</si>
  <si>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</si>
  <si>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</si>
  <si>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</si>
  <si>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</si>
  <si>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</si>
  <si>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</si>
  <si>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</si>
  <si>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</si>
  <si>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</si>
  <si>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</si>
  <si>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</si>
  <si>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</si>
  <si>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</si>
  <si>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</si>
  <si>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</si>
  <si>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</si>
  <si>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</si>
  <si>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</si>
  <si>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</si>
  <si>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</si>
  <si>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</si>
  <si>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</si>
  <si>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</si>
  <si>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</si>
  <si>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</si>
  <si>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</si>
  <si>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</si>
  <si>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</si>
  <si>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</si>
  <si>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</si>
  <si>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</si>
  <si>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</si>
  <si>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</si>
  <si>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</si>
  <si>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</si>
  <si>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</si>
  <si>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</si>
  <si>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</si>
  <si>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</si>
  <si>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</si>
  <si>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</si>
  <si>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</si>
  <si>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</si>
  <si>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</si>
  <si>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</si>
  <si>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</si>
  <si>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</si>
  <si>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</si>
  <si>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</si>
  <si>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</si>
  <si>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</si>
  <si>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</si>
  <si>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</si>
  <si>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</si>
  <si>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</si>
  <si>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</si>
  <si>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</si>
  <si>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</si>
  <si>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</si>
  <si>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</si>
  <si>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</si>
  <si>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</si>
  <si>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</si>
  <si>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</si>
  <si>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</si>
  <si>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</si>
  <si>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</si>
  <si>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</si>
  <si>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</si>
  <si>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</si>
  <si>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</si>
  <si>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</si>
  <si>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</si>
  <si>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</si>
  <si>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</si>
  <si>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</si>
  <si>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</si>
  <si>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</si>
  <si>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</si>
  <si>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</si>
  <si>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</si>
  <si>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</si>
  <si>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</si>
  <si>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</si>
  <si>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</si>
  <si>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</si>
  <si>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</si>
  <si>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</si>
  <si>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</si>
  <si>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</si>
  <si>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</si>
  <si>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</si>
  <si>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</si>
  <si>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</si>
  <si>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</si>
  <si>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</si>
  <si>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</si>
  <si>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</si>
  <si>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</si>
  <si>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</si>
  <si>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</si>
  <si>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</si>
  <si>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</si>
  <si>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</si>
  <si>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</si>
  <si>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</si>
  <si>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</si>
  <si>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</si>
  <si>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</si>
  <si>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</si>
  <si>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</si>
  <si>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</si>
  <si>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</si>
  <si>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</si>
  <si>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</si>
  <si>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</si>
  <si>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</si>
  <si>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</si>
  <si>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</si>
  <si>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</si>
  <si>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</si>
  <si>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</si>
  <si>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</si>
  <si>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</si>
  <si>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</si>
  <si>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</si>
  <si>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</si>
  <si>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</si>
  <si>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</si>
  <si>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</si>
  <si>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</si>
  <si>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</si>
  <si>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</si>
  <si>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</si>
  <si>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</si>
  <si>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</si>
  <si>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</si>
  <si>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</si>
  <si>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</si>
  <si>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</si>
  <si>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</si>
  <si>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</si>
  <si>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</si>
  <si>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</si>
  <si>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</si>
  <si>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</si>
  <si>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</si>
  <si>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</si>
  <si>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</si>
  <si>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</si>
  <si>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</si>
  <si>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</si>
  <si>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</si>
  <si>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</si>
  <si>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</si>
  <si>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</si>
  <si>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</si>
  <si>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</si>
  <si>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</si>
  <si>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</si>
  <si>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</si>
  <si>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</si>
  <si>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</si>
  <si>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</si>
  <si>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</si>
  <si>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</si>
  <si>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</si>
  <si>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</si>
  <si>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</si>
  <si>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</si>
  <si>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</si>
  <si>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</si>
  <si>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</si>
  <si>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</si>
  <si>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</si>
  <si>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</si>
  <si>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</si>
  <si>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</si>
  <si>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</si>
  <si>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</si>
  <si>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</si>
  <si>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</si>
  <si>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</si>
  <si>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</si>
  <si>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</si>
  <si>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</si>
  <si>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</si>
  <si>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</si>
  <si>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</si>
  <si>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</si>
  <si>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</si>
  <si>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</si>
  <si>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</si>
  <si>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</si>
  <si>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</si>
  <si>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</si>
  <si>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</si>
  <si>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</si>
  <si>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</si>
  <si>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</si>
  <si>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</si>
  <si>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</si>
  <si>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</si>
  <si>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</si>
  <si>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</si>
  <si>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</si>
  <si>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</si>
  <si>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</si>
  <si>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</si>
  <si>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</si>
  <si>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</si>
  <si>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</si>
  <si>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</si>
  <si>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</si>
  <si>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</si>
  <si>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</si>
  <si>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</si>
  <si>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</si>
  <si>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</si>
  <si>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</si>
  <si>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</si>
  <si>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</si>
  <si>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</si>
  <si>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</si>
  <si>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</si>
  <si>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</si>
  <si>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</si>
  <si>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</si>
  <si>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</si>
  <si>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</si>
  <si>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</si>
  <si>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</si>
  <si>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</si>
  <si>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</si>
  <si>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</si>
  <si>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</si>
  <si>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</si>
  <si>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</si>
  <si>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</si>
  <si>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</si>
  <si>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</si>
  <si>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</si>
  <si>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</si>
  <si>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</si>
  <si>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</si>
  <si>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</si>
  <si>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</si>
  <si>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</si>
  <si>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</si>
  <si>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</si>
  <si>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</si>
  <si>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</si>
  <si>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</si>
  <si>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</si>
  <si>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</si>
  <si>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</si>
  <si>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</si>
  <si>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</si>
  <si>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</si>
  <si>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</si>
  <si>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</si>
  <si>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</si>
  <si>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</si>
  <si>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</si>
  <si>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</si>
  <si>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</si>
  <si>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</si>
  <si>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</si>
  <si>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</si>
  <si>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</si>
  <si>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</si>
  <si>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</si>
  <si>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</si>
  <si>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</si>
  <si>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</si>
  <si>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</si>
  <si>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</si>
  <si>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</si>
  <si>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</si>
  <si>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</si>
  <si>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</si>
  <si>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</si>
  <si>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</si>
  <si>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</si>
  <si>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</si>
  <si>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</si>
  <si>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</si>
  <si>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</si>
  <si>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</si>
  <si>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</si>
  <si>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</si>
  <si>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</si>
  <si>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</si>
  <si>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</si>
  <si>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</si>
  <si>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</si>
  <si>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</si>
  <si>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</si>
  <si>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</si>
  <si>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</si>
  <si>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</si>
  <si>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</si>
  <si>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</si>
  <si>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</si>
  <si>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</si>
  <si>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</si>
  <si>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</si>
  <si>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</si>
  <si>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</si>
  <si>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</si>
  <si>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</si>
  <si>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</si>
  <si>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</si>
  <si>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</si>
  <si>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</si>
  <si>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</si>
  <si>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</si>
  <si>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</si>
  <si>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</si>
  <si>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</si>
  <si>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</si>
  <si>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</si>
  <si>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</si>
  <si>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</si>
  <si>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</si>
  <si>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</si>
  <si>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</si>
  <si>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</si>
  <si>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</si>
  <si>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</si>
  <si>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</si>
  <si>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</si>
  <si>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</si>
  <si>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</si>
  <si>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</si>
  <si>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</si>
  <si>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</si>
  <si>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</si>
  <si>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</si>
  <si>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</si>
  <si>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</si>
  <si>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</si>
  <si>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</si>
  <si>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</si>
  <si>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</si>
  <si>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</si>
  <si>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</si>
  <si>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</si>
  <si>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</si>
  <si>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</si>
  <si>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</si>
  <si>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</si>
  <si>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</si>
  <si>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</si>
  <si>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</si>
  <si>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</si>
  <si>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</si>
  <si>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</si>
  <si>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</si>
  <si>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</si>
  <si>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</si>
  <si>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</si>
  <si>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</si>
  <si>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</si>
  <si>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</si>
  <si>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</si>
  <si>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</si>
  <si>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</si>
  <si>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</si>
  <si>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</si>
  <si>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</si>
  <si>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</si>
  <si>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</si>
  <si>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</si>
  <si>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</si>
  <si>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</si>
  <si>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</si>
  <si>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</si>
  <si>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</si>
  <si>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</si>
  <si>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</si>
  <si>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</si>
  <si>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</si>
  <si>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</si>
  <si>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</si>
  <si>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</si>
  <si>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</si>
  <si>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</si>
  <si>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</si>
  <si>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</si>
  <si>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</si>
  <si>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</si>
  <si>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</si>
  <si>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</si>
  <si>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</si>
  <si>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</si>
  <si>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</si>
  <si>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</si>
  <si>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</si>
  <si>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</si>
  <si>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</si>
  <si>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</si>
  <si>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</si>
  <si>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</si>
  <si>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</si>
  <si>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</si>
  <si>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</si>
  <si>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</si>
  <si>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</si>
  <si>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</si>
  <si>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</si>
  <si>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</si>
  <si>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</si>
  <si>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</si>
  <si>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</si>
  <si>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</si>
  <si>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</si>
  <si>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</si>
  <si>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</si>
  <si>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</si>
  <si>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</si>
  <si>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</si>
  <si>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</si>
  <si>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</si>
  <si>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</si>
  <si>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</si>
  <si>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</si>
  <si>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</si>
  <si>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</si>
  <si>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</si>
  <si>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</si>
  <si>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</si>
  <si>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</si>
  <si>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</si>
  <si>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</si>
  <si>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</si>
  <si>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</si>
  <si>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</si>
  <si>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</si>
  <si>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</si>
  <si>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</si>
  <si>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</si>
  <si>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</si>
  <si>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</si>
  <si>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</si>
  <si>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</si>
  <si>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</si>
  <si>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</si>
  <si>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</si>
  <si>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</si>
  <si>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</si>
  <si>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</si>
  <si>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</si>
  <si>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</si>
  <si>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</si>
  <si>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</si>
  <si>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</si>
  <si>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</si>
  <si>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</si>
  <si>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</si>
  <si>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</si>
  <si>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</si>
  <si>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</si>
  <si>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</si>
  <si>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</si>
  <si>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</si>
  <si>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</si>
  <si>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</si>
  <si>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</si>
  <si>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</si>
  <si>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</si>
  <si>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</si>
  <si>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</si>
  <si>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</si>
  <si>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</si>
  <si>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</si>
  <si>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</si>
  <si>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</si>
  <si>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</si>
  <si>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</si>
  <si>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</si>
  <si>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</si>
  <si>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</si>
  <si>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</si>
  <si>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</si>
  <si>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</si>
  <si>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</si>
  <si>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</si>
  <si>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</si>
  <si>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</si>
  <si>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</si>
  <si>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</si>
  <si>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</si>
  <si>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</si>
  <si>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</si>
  <si>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</si>
  <si>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</si>
  <si>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</si>
  <si>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</si>
  <si>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</si>
  <si>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</si>
  <si>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</si>
  <si>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</si>
  <si>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</si>
  <si>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</si>
  <si>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</si>
  <si>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</si>
  <si>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</si>
  <si>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</si>
  <si>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</si>
  <si>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</si>
  <si>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</si>
  <si>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</si>
  <si>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</si>
  <si>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</si>
  <si>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</si>
  <si>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</si>
  <si>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</si>
  <si>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</si>
  <si>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</si>
  <si>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</si>
  <si>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</si>
  <si>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</si>
  <si>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</si>
  <si>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</si>
  <si>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</si>
  <si>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</si>
  <si>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</si>
  <si>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</si>
  <si>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</si>
  <si>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</si>
  <si>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</si>
  <si>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</si>
  <si>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</si>
  <si>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</si>
  <si>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</si>
  <si>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</si>
  <si>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</si>
  <si>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</si>
  <si>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</si>
  <si>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</si>
  <si>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</si>
  <si>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</si>
  <si>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</si>
  <si>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</si>
  <si>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</si>
  <si>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</si>
  <si>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</si>
  <si>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</si>
  <si>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</si>
  <si>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</si>
  <si>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</si>
  <si>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</si>
  <si>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</si>
  <si>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</si>
  <si>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</si>
  <si>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</si>
  <si>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</si>
  <si>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</si>
  <si>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</si>
  <si>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</si>
  <si>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</si>
  <si>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</si>
  <si>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</si>
  <si>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</si>
  <si>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</si>
  <si>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</si>
  <si>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</si>
  <si>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</si>
  <si>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</si>
  <si>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</si>
  <si>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</si>
  <si>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</si>
  <si>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</si>
  <si>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</si>
  <si>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</si>
  <si>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</si>
  <si>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</si>
  <si>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</si>
  <si>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</si>
  <si>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</si>
  <si>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</si>
  <si>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</si>
  <si>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</si>
  <si>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</si>
  <si>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</si>
  <si>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</si>
  <si>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</si>
  <si>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</si>
  <si>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</si>
  <si>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</si>
  <si>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</si>
  <si>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</si>
  <si>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</si>
  <si>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</si>
  <si>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</si>
  <si>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</si>
  <si>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</si>
  <si>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</si>
  <si>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</si>
  <si>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</si>
  <si>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</si>
  <si>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</si>
  <si>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</si>
  <si>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</si>
  <si>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</si>
  <si>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</si>
  <si>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</si>
  <si>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</si>
  <si>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</si>
  <si>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</si>
  <si>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</si>
  <si>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</si>
  <si>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</si>
  <si>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</si>
  <si>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</si>
  <si>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</si>
  <si>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</si>
  <si>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</si>
  <si>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</si>
  <si>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</si>
  <si>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</si>
  <si>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</si>
  <si>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</si>
  <si>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</si>
  <si>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</si>
  <si>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</si>
  <si>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</si>
  <si>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</si>
  <si>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</si>
  <si>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</si>
  <si>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</si>
  <si>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</si>
  <si>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</si>
  <si>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</si>
  <si>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</si>
  <si>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</si>
  <si>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</si>
  <si>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</si>
  <si>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</si>
  <si>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</si>
  <si>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</si>
  <si>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</si>
  <si>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</si>
  <si>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</si>
  <si>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</si>
  <si>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</si>
  <si>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</si>
  <si>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</si>
  <si>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</si>
  <si>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</si>
  <si>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</si>
  <si>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</si>
  <si>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</si>
  <si>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</si>
  <si>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</si>
  <si>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</si>
  <si>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</si>
  <si>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</si>
  <si>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</si>
  <si>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</si>
  <si>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</si>
  <si>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</si>
  <si>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</si>
  <si>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</si>
  <si>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</si>
  <si>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</si>
  <si>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</si>
  <si>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</si>
  <si>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</si>
  <si>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</si>
  <si>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</si>
  <si>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</si>
  <si>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</si>
  <si>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</si>
  <si>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</si>
  <si>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</si>
  <si>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</si>
  <si>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</si>
  <si>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</si>
  <si>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</si>
  <si>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</si>
  <si>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</si>
  <si>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</si>
  <si>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</si>
  <si>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</si>
  <si>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</si>
  <si>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</si>
  <si>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</si>
  <si>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</si>
  <si>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</si>
  <si>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</si>
  <si>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</si>
  <si>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</si>
  <si>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</si>
  <si>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</si>
  <si>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</si>
  <si>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</si>
  <si>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</si>
  <si>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</si>
  <si>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</si>
  <si>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</si>
  <si>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</si>
  <si>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</si>
  <si>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</si>
  <si>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</si>
  <si>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</si>
  <si>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</si>
  <si>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</si>
  <si>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</si>
  <si>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</si>
  <si>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</si>
  <si>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</si>
  <si>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</si>
  <si>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</si>
  <si>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</si>
  <si>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</si>
  <si>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</si>
  <si>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</si>
  <si>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</si>
  <si>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</si>
  <si>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</si>
  <si>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</si>
  <si>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</si>
  <si>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</si>
  <si>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</si>
  <si>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</si>
  <si>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</si>
  <si>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</si>
  <si>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</si>
  <si>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</si>
  <si>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</si>
  <si>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</si>
  <si>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</si>
  <si>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</si>
  <si>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</si>
  <si>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</si>
  <si>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</si>
  <si>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</si>
  <si>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</si>
  <si>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</si>
  <si>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</si>
  <si>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</si>
  <si>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</si>
  <si>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</si>
  <si>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</si>
  <si>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</si>
  <si>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</si>
  <si>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</si>
  <si>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</si>
  <si>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</si>
  <si>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</si>
  <si>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</si>
  <si>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</si>
  <si>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</si>
  <si>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</si>
  <si>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</si>
  <si>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</si>
  <si>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</si>
  <si>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</si>
  <si>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</si>
  <si>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</si>
  <si>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</si>
  <si>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</si>
  <si>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</si>
  <si>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</si>
  <si>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</si>
  <si>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</si>
  <si>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</si>
  <si>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</si>
  <si>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</si>
  <si>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</si>
  <si>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</si>
  <si>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</si>
  <si>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</si>
  <si>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</si>
  <si>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</si>
  <si>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</si>
  <si>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</si>
  <si>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</si>
  <si>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</si>
  <si>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</si>
  <si>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</si>
  <si>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</si>
  <si>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</si>
  <si>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</si>
  <si>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</si>
  <si>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</si>
  <si>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</si>
  <si>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</si>
  <si>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</si>
  <si>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</si>
  <si>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</si>
  <si>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</si>
  <si>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</si>
  <si>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</si>
  <si>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</si>
  <si>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</si>
  <si>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</si>
  <si>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</si>
  <si>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</si>
  <si>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</si>
  <si>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</si>
  <si>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</si>
  <si>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</si>
  <si>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</si>
  <si>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</si>
  <si>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</si>
  <si>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</si>
  <si>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</si>
  <si>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</si>
  <si>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</si>
  <si>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</si>
  <si>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</si>
  <si>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</si>
  <si>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</si>
  <si>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</si>
  <si>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</si>
  <si>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</si>
  <si>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</si>
  <si>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</si>
  <si>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</si>
  <si>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</si>
  <si>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</si>
  <si>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</si>
  <si>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</si>
  <si>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</si>
  <si>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</si>
  <si>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</si>
  <si>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</si>
  <si>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</si>
  <si>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</si>
  <si>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</si>
  <si>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</si>
  <si>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</si>
  <si>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</si>
  <si>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</si>
  <si>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</si>
  <si>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</si>
  <si>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</si>
  <si>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</si>
  <si>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</si>
  <si>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</si>
  <si>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</si>
  <si>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</si>
  <si>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</si>
  <si>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</si>
  <si>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</si>
  <si>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</si>
  <si>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</si>
  <si>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</si>
  <si>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</si>
  <si>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</si>
  <si>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</si>
  <si>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</si>
  <si>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</si>
  <si>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</si>
  <si>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</si>
  <si>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</si>
  <si>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</si>
  <si>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</si>
  <si>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</si>
  <si>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</si>
  <si>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</si>
  <si>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</si>
  <si>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</si>
  <si>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</si>
  <si>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</si>
  <si>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</si>
  <si>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</si>
  <si>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</si>
  <si>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</si>
  <si>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</si>
  <si>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</si>
  <si>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</si>
  <si>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</si>
  <si>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</si>
  <si>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</si>
  <si>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</si>
  <si>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</si>
  <si>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</si>
  <si>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</si>
  <si>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</si>
  <si>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</si>
  <si>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</si>
  <si>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</si>
  <si>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</si>
  <si>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</si>
  <si>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</si>
  <si>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</si>
  <si>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</si>
  <si>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</si>
  <si>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</si>
  <si>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</si>
  <si>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</si>
  <si>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</si>
  <si>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</si>
  <si>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</si>
  <si>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</si>
  <si>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</si>
  <si>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</si>
  <si>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</si>
  <si>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</si>
  <si>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</si>
  <si>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</si>
  <si>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</si>
  <si>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</si>
  <si>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</si>
  <si>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</si>
  <si>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</si>
  <si>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</si>
  <si>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</si>
  <si>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</si>
  <si>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</si>
  <si>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</si>
  <si>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</si>
  <si>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</si>
  <si>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</si>
  <si>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</si>
  <si>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</si>
  <si>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</si>
  <si>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</si>
  <si>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</si>
  <si>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</si>
  <si>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</si>
  <si>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</si>
  <si>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</si>
  <si>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</si>
  <si>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</si>
  <si>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</si>
  <si>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</si>
  <si>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</si>
  <si>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</si>
  <si>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</si>
  <si>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</si>
  <si>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</si>
  <si>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</si>
  <si>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</si>
  <si>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</si>
  <si>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</si>
  <si>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</si>
  <si>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</si>
  <si>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</si>
  <si>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</si>
  <si>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</si>
  <si>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</si>
  <si>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</si>
  <si>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</si>
  <si>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</si>
  <si>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</si>
  <si>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</si>
  <si>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</si>
  <si>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</si>
  <si>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</si>
  <si>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</si>
  <si>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</si>
  <si>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</si>
  <si>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</si>
  <si>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</si>
  <si>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</si>
  <si>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</si>
  <si>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</si>
  <si>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</si>
  <si>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</si>
  <si>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</si>
  <si>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</si>
  <si>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</si>
  <si>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</si>
  <si>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</si>
  <si>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</si>
  <si>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</si>
  <si>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</si>
  <si>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</si>
  <si>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</si>
  <si>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</si>
  <si>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</si>
  <si>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</si>
  <si>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</si>
  <si>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</si>
  <si>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</si>
  <si>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</si>
  <si>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</si>
  <si>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</si>
  <si>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</si>
  <si>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</si>
  <si>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</si>
  <si>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</si>
  <si>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</si>
  <si>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</si>
  <si>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</si>
  <si>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</si>
  <si>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</si>
  <si>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</si>
  <si>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</si>
  <si>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</si>
  <si>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</si>
  <si>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</si>
  <si>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</si>
  <si>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</si>
  <si>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</si>
  <si>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</si>
  <si>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</si>
  <si>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</si>
  <si>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</si>
  <si>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</si>
  <si>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</si>
  <si>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</si>
  <si>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</si>
  <si>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</si>
  <si>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</si>
  <si>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</si>
  <si>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</si>
  <si>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</si>
  <si>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</si>
  <si>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</si>
  <si>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</si>
  <si>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</si>
  <si>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</si>
  <si>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</si>
  <si>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</si>
  <si>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</si>
  <si>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</si>
  <si>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</si>
  <si>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</si>
  <si>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</si>
  <si>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</si>
  <si>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</si>
  <si>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</si>
  <si>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</si>
  <si>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</si>
  <si>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</si>
  <si>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</si>
  <si>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</si>
  <si>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</si>
  <si>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</si>
  <si>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</si>
  <si>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</si>
  <si>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</si>
  <si>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</si>
  <si>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</si>
  <si>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</si>
  <si>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</si>
  <si>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</si>
  <si>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</si>
  <si>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</si>
  <si>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</si>
  <si>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</si>
  <si>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</si>
  <si>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</si>
  <si>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</si>
  <si>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</si>
  <si>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</si>
  <si>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</si>
  <si>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</si>
  <si>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</si>
  <si>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</si>
  <si>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</si>
  <si>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</si>
  <si>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</si>
  <si>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</si>
  <si>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</si>
  <si>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</si>
  <si>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</si>
  <si>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</si>
  <si>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</si>
  <si>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</si>
  <si>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</si>
  <si>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</si>
  <si>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</si>
  <si>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</si>
  <si>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</si>
  <si>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</si>
  <si>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</si>
  <si>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</si>
  <si>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</si>
  <si>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</si>
  <si>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</si>
  <si>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</si>
  <si>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</si>
  <si>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</si>
  <si>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</si>
  <si>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</si>
  <si>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</si>
  <si>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</si>
  <si>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</si>
  <si>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</si>
  <si>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</si>
  <si>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</si>
  <si>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</si>
  <si>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</si>
  <si>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</si>
  <si>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</si>
  <si>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</si>
  <si>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</si>
  <si>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</si>
  <si>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</si>
  <si>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</si>
  <si>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</si>
  <si>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</si>
  <si>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</si>
  <si>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</si>
  <si>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</si>
  <si>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</si>
  <si>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</si>
  <si>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</si>
  <si>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</si>
  <si>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</si>
  <si>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</si>
  <si>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</si>
  <si>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</si>
  <si>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</si>
  <si>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</si>
  <si>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</si>
  <si>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</si>
  <si>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</si>
  <si>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</si>
  <si>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</si>
  <si>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</si>
  <si>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</si>
  <si>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</si>
  <si>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</si>
  <si>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</si>
  <si>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</si>
  <si>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</si>
  <si>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</si>
  <si>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</si>
  <si>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</si>
  <si>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</si>
  <si>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</si>
  <si>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</si>
  <si>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</si>
  <si>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</si>
  <si>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</si>
  <si>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</si>
  <si>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</si>
  <si>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</si>
  <si>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</si>
  <si>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</si>
  <si>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</si>
  <si>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</si>
  <si>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</si>
  <si>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</si>
  <si>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</si>
  <si>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</si>
  <si>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</si>
  <si>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</si>
  <si>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</si>
  <si>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</si>
  <si>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</si>
  <si>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</si>
  <si>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</si>
  <si>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</si>
  <si>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</si>
  <si>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</si>
  <si>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</si>
  <si>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</si>
  <si>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</si>
  <si>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</si>
  <si>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</si>
  <si>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</si>
  <si>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</si>
  <si>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</si>
  <si>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</si>
  <si>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</si>
  <si>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</si>
  <si>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</si>
  <si>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</si>
  <si>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</si>
  <si>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</si>
  <si>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</si>
  <si>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</si>
  <si>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</si>
  <si>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</si>
  <si>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</si>
  <si>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</si>
  <si>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</si>
  <si>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</si>
  <si>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</si>
  <si>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</si>
  <si>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</si>
  <si>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</si>
  <si>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</si>
  <si>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</si>
  <si>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</si>
  <si>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</si>
  <si>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</si>
  <si>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</si>
  <si>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</si>
  <si>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</si>
  <si>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</si>
  <si>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</si>
  <si>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</si>
  <si>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</si>
  <si>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</si>
  <si>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</si>
  <si>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</si>
  <si>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</si>
  <si>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</si>
  <si>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</si>
  <si>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</si>
  <si>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</si>
  <si>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</si>
  <si>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</si>
  <si>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</si>
  <si>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</si>
  <si>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</si>
  <si>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</si>
  <si>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</si>
  <si>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</si>
  <si>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</si>
  <si>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</si>
  <si>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</si>
  <si>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</si>
  <si>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</si>
  <si>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</si>
  <si>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</si>
  <si>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</si>
  <si>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</si>
  <si>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</si>
  <si>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</si>
  <si>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</si>
  <si>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</si>
  <si>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</si>
  <si>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</si>
  <si>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</si>
  <si>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</si>
  <si>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</si>
  <si>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</si>
  <si>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</si>
  <si>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</si>
  <si>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</si>
  <si>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</si>
  <si>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</si>
  <si>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</si>
  <si>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</si>
  <si>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</si>
  <si>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</si>
  <si>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</si>
  <si>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</si>
  <si>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</si>
  <si>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</si>
  <si>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</si>
  <si>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</si>
  <si>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</si>
  <si>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</si>
  <si>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</si>
  <si>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</si>
  <si>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</si>
  <si>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</si>
  <si>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</si>
  <si>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</si>
  <si>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</si>
  <si>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</si>
  <si>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</si>
  <si>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</si>
  <si>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</si>
  <si>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</si>
  <si>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</si>
  <si>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</si>
  <si>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</si>
  <si>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</si>
  <si>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</si>
  <si>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</si>
  <si>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</si>
  <si>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</si>
  <si>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</si>
  <si>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</si>
  <si>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</si>
  <si>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</si>
  <si>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</si>
  <si>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</si>
  <si>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</si>
  <si>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</si>
  <si>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</si>
  <si>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</si>
  <si>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</si>
  <si>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</si>
  <si>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</si>
  <si>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</si>
  <si>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</si>
  <si>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</si>
  <si>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</si>
  <si>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</si>
  <si>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</si>
  <si>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</si>
  <si>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</si>
  <si>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</si>
  <si>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</si>
  <si>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</si>
  <si>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</si>
  <si>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</si>
  <si>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</si>
  <si>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</si>
  <si>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</si>
  <si>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</si>
  <si>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</si>
  <si>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</si>
  <si>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</si>
  <si>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</si>
  <si>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</si>
  <si>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</si>
  <si>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</si>
  <si>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</si>
  <si>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</si>
  <si>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</si>
  <si>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</si>
  <si>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</si>
  <si>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</si>
  <si>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</si>
  <si>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</si>
  <si>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</si>
  <si>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</si>
  <si>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</si>
  <si>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</si>
  <si>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</si>
  <si>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</si>
  <si>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</si>
  <si>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</si>
  <si>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</si>
  <si>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</si>
  <si>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</si>
  <si>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</si>
  <si>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</si>
  <si>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</si>
  <si>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</si>
  <si>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</si>
  <si>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</si>
  <si>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</si>
  <si>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</si>
  <si>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</si>
  <si>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</si>
  <si>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</si>
  <si>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</si>
  <si>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</si>
  <si>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</si>
  <si>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</si>
  <si>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</si>
  <si>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</si>
  <si>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</si>
  <si>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</si>
  <si>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</si>
  <si>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</si>
  <si>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</si>
  <si>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</si>
  <si>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</si>
  <si>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</si>
  <si>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</si>
  <si>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</si>
  <si>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</si>
  <si>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</si>
  <si>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</si>
  <si>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</si>
  <si>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</si>
  <si>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</si>
  <si>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</si>
  <si>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</si>
  <si>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</si>
  <si>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</si>
  <si>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</si>
  <si>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</si>
  <si>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</si>
  <si>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</si>
  <si>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</si>
  <si>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</si>
  <si>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</si>
  <si>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</si>
  <si>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</si>
  <si>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</si>
  <si>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</si>
  <si>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</si>
  <si>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</si>
  <si>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</si>
  <si>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</si>
  <si>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</si>
  <si>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</si>
  <si>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</si>
  <si>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</si>
  <si>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</si>
  <si>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</si>
  <si>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</si>
  <si>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</si>
  <si>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</si>
  <si>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</si>
  <si>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</si>
  <si>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</si>
  <si>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</si>
  <si>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</si>
  <si>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</si>
  <si>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</si>
  <si>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</si>
  <si>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</si>
  <si>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</si>
  <si>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</si>
  <si>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</si>
  <si>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</si>
  <si>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</si>
  <si>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</si>
  <si>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</si>
  <si>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</si>
  <si>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</si>
  <si>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</si>
  <si>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</si>
  <si>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</si>
  <si>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</si>
  <si>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</si>
  <si>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</si>
  <si>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</si>
  <si>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</si>
  <si>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</si>
  <si>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</si>
  <si>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</si>
  <si>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</si>
  <si>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</si>
  <si>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</si>
  <si>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</si>
  <si>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</si>
  <si>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</si>
  <si>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</si>
  <si>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</si>
  <si>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</si>
  <si>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</si>
  <si>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</si>
  <si>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</si>
  <si>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</si>
  <si>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</si>
  <si>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</si>
  <si>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</si>
  <si>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</si>
  <si>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</si>
  <si>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</si>
  <si>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</si>
  <si>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</si>
  <si>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</si>
  <si>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</si>
  <si>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</si>
  <si>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</si>
  <si>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</si>
  <si>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</si>
  <si>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</si>
  <si>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</si>
  <si>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</si>
  <si>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</si>
  <si>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</si>
  <si>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</si>
  <si>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</si>
  <si>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</si>
  <si>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</si>
  <si>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</si>
  <si>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</si>
  <si>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</si>
  <si>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</si>
  <si>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</si>
  <si>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</si>
  <si>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</si>
  <si>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</si>
  <si>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</si>
  <si>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</si>
  <si>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</si>
  <si>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</si>
  <si>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</si>
  <si>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</si>
  <si>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</si>
  <si>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</si>
  <si>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</si>
  <si>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</si>
  <si>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</si>
  <si>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</si>
  <si>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</si>
  <si>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</si>
  <si>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</si>
  <si>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</si>
  <si>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</si>
  <si>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</si>
  <si>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</si>
  <si>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</si>
  <si>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</si>
  <si>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</si>
  <si>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</si>
  <si>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</si>
  <si>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</si>
  <si>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</si>
  <si>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</si>
  <si>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</si>
  <si>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</si>
  <si>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</si>
  <si>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</si>
  <si>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</si>
  <si>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</si>
  <si>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</si>
  <si>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</si>
  <si>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</si>
  <si>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</si>
  <si>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</si>
  <si>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</si>
  <si>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</si>
  <si>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</si>
  <si>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</si>
  <si>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</si>
  <si>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</si>
  <si>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</si>
  <si>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</si>
  <si>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</si>
  <si>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</si>
  <si>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</si>
  <si>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</si>
  <si>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</si>
  <si>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</si>
  <si>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</si>
  <si>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</si>
  <si>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</si>
  <si>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</si>
  <si>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</si>
  <si>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</si>
  <si>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</si>
  <si>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</si>
  <si>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</si>
  <si>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</si>
  <si>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</si>
  <si>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</si>
  <si>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</si>
  <si>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</si>
  <si>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</si>
  <si>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</si>
  <si>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</si>
  <si>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</si>
  <si>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</si>
  <si>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</si>
  <si>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</si>
  <si>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</si>
  <si>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</si>
  <si>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</si>
  <si>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</si>
  <si>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</si>
  <si>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</si>
  <si>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</si>
  <si>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</si>
  <si>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</si>
  <si>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</si>
  <si>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</si>
  <si>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</si>
  <si>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</si>
  <si>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</si>
  <si>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</si>
  <si>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</si>
  <si>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</si>
  <si>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</si>
  <si>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</si>
  <si>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</si>
  <si>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</si>
  <si>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</si>
  <si>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</si>
  <si>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</si>
  <si>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</si>
  <si>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</si>
  <si>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</si>
  <si>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</si>
  <si>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</si>
  <si>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</si>
  <si>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</si>
  <si>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</si>
  <si>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</si>
  <si>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</si>
  <si>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</si>
  <si>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</si>
  <si>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</si>
  <si>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</si>
  <si>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</si>
  <si>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</si>
  <si>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</si>
  <si>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</si>
  <si>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</si>
  <si>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</si>
  <si>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</si>
  <si>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</si>
  <si>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</si>
  <si>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</si>
  <si>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</si>
  <si>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</si>
  <si>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</si>
  <si>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</si>
  <si>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</si>
  <si>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</si>
  <si>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</si>
  <si>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</si>
  <si>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</si>
  <si>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</si>
  <si>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</si>
  <si>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</si>
  <si>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</si>
  <si>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</si>
  <si>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</si>
  <si>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</si>
  <si>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</si>
  <si>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</si>
  <si>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</si>
  <si>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</si>
  <si>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</si>
  <si>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</si>
  <si>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</si>
  <si>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</si>
  <si>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</si>
  <si>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</si>
  <si>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</si>
  <si>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</si>
  <si>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</si>
  <si>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</si>
  <si>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</si>
  <si>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</si>
  <si>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</si>
  <si>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</si>
  <si>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</si>
  <si>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</si>
  <si>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</si>
  <si>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</si>
  <si>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</si>
  <si>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</si>
  <si>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</si>
  <si>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</si>
  <si>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</si>
  <si>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</si>
  <si>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</si>
  <si>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</si>
  <si>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</si>
  <si>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</si>
  <si>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</si>
  <si>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</si>
  <si>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</si>
  <si>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</si>
  <si>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</si>
  <si>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</si>
  <si>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</si>
  <si>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</si>
  <si>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</si>
  <si>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</si>
  <si>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</si>
  <si>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</si>
  <si>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</si>
  <si>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</si>
  <si>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</si>
  <si>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</si>
  <si>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</si>
  <si>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</si>
  <si>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</si>
  <si>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</si>
  <si>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</si>
  <si>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</si>
  <si>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</si>
  <si>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</si>
  <si>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</si>
  <si>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</si>
  <si>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</si>
  <si>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</si>
  <si>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</si>
  <si>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</si>
  <si>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</si>
  <si>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</si>
  <si>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</si>
  <si>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</si>
  <si>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</si>
  <si>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</si>
  <si>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</si>
  <si>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</si>
  <si>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</si>
  <si>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</si>
  <si>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</si>
  <si>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</si>
  <si>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</si>
  <si>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</si>
  <si>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</si>
  <si>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</si>
  <si>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</si>
  <si>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</si>
  <si>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</si>
  <si>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</si>
  <si>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</si>
  <si>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</si>
  <si>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</si>
  <si>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</si>
  <si>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</si>
  <si>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</si>
  <si>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</si>
  <si>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</si>
  <si>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</si>
  <si>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</si>
  <si>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</si>
  <si>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</si>
  <si>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</si>
  <si>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</si>
  <si>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</si>
  <si>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</si>
  <si>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</si>
  <si>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</si>
  <si>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</si>
  <si>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</si>
  <si>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</si>
  <si>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</si>
  <si>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</si>
  <si>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</si>
  <si>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</si>
  <si>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</si>
  <si>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</si>
  <si>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</si>
  <si>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</si>
  <si>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</si>
  <si>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</si>
  <si>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</si>
  <si>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</si>
  <si>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</si>
  <si>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</si>
  <si>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</si>
  <si>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</si>
  <si>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</si>
  <si>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</si>
  <si>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</si>
  <si>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</si>
  <si>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</si>
  <si>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</si>
  <si>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</si>
  <si>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</si>
  <si>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</si>
  <si>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</si>
  <si>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</si>
  <si>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</si>
  <si>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</si>
  <si>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</si>
  <si>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</si>
  <si>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</si>
  <si>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</si>
  <si>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</si>
  <si>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</si>
  <si>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</si>
  <si>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</si>
  <si>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</si>
  <si>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</si>
  <si>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</si>
  <si>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</si>
  <si>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</si>
  <si>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</si>
  <si>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</si>
  <si>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</si>
  <si>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</si>
  <si>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</si>
  <si>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</si>
  <si>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</si>
  <si>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</si>
  <si>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</si>
  <si>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</si>
  <si>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</si>
  <si>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</si>
  <si>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</si>
  <si>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</si>
  <si>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</si>
  <si>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</si>
  <si>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</si>
  <si>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</si>
  <si>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</si>
  <si>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</si>
  <si>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</si>
  <si>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</si>
  <si>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</si>
  <si>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</si>
  <si>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</si>
  <si>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</si>
  <si>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</si>
  <si>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</si>
  <si>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</si>
  <si>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</si>
  <si>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</si>
  <si>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</si>
  <si>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</si>
  <si>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</si>
  <si>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</si>
  <si>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</si>
  <si>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</si>
  <si>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</si>
  <si>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</si>
  <si>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</si>
  <si>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</si>
  <si>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</si>
  <si>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</si>
  <si>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</si>
  <si>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</si>
  <si>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</si>
  <si>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</si>
  <si>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</si>
  <si>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</si>
  <si>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</si>
  <si>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</si>
  <si>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</si>
  <si>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</si>
  <si>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</si>
  <si>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</si>
  <si>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</si>
  <si>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</si>
  <si>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</si>
  <si>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</si>
  <si>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</si>
  <si>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</si>
  <si>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</si>
  <si>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</si>
  <si>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</si>
  <si>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</si>
  <si>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</si>
  <si>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</si>
  <si>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</si>
  <si>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</si>
  <si>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</si>
  <si>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</si>
  <si>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</si>
  <si>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</si>
  <si>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</si>
  <si>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</si>
  <si>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</si>
  <si>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</si>
  <si>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</si>
  <si>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</si>
  <si>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</si>
  <si>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</si>
  <si>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</si>
  <si>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</si>
  <si>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</si>
  <si>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</si>
  <si>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</si>
  <si>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</si>
  <si>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</si>
  <si>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</si>
  <si>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</si>
  <si>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</si>
  <si>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</si>
  <si>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</si>
  <si>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</si>
  <si>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</si>
  <si>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</si>
  <si>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</si>
  <si>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</si>
  <si>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</si>
  <si>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</si>
  <si>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</si>
  <si>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</si>
  <si>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</si>
  <si>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</si>
  <si>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</si>
  <si>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</si>
  <si>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</si>
  <si>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</si>
  <si>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</si>
  <si>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</si>
  <si>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</si>
  <si>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</si>
  <si>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</si>
  <si>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</si>
  <si>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</si>
  <si>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</si>
  <si>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</si>
  <si>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</si>
  <si>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</si>
  <si>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</si>
  <si>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</si>
  <si>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</si>
  <si>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</si>
  <si>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</si>
  <si>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</si>
  <si>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</si>
  <si>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</si>
  <si>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</si>
  <si>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</si>
  <si>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</si>
  <si>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</si>
  <si>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</si>
  <si>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</si>
  <si>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</si>
  <si>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</si>
  <si>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</si>
  <si>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</si>
  <si>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</si>
  <si>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</si>
  <si>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</si>
  <si>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</si>
  <si>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</si>
  <si>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</si>
  <si>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</si>
  <si>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</si>
  <si>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</si>
  <si>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</si>
  <si>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</si>
  <si>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</si>
  <si>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</si>
  <si>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</si>
  <si>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</si>
  <si>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</si>
  <si>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</si>
  <si>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</si>
  <si>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</si>
  <si>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</si>
  <si>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</si>
  <si>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</si>
  <si>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</si>
  <si>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</si>
  <si>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</si>
  <si>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</si>
  <si>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</si>
  <si>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</si>
  <si>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</si>
  <si>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</si>
  <si>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</si>
  <si>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</si>
  <si>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</si>
  <si>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</si>
  <si>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</si>
  <si>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</si>
  <si>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</si>
  <si>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</si>
  <si>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</si>
  <si>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</si>
  <si>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</si>
  <si>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</si>
  <si>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</si>
  <si>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</si>
  <si>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</si>
  <si>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</si>
  <si>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</si>
  <si>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</si>
  <si>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</si>
  <si>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</si>
  <si>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</si>
  <si>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</si>
  <si>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</si>
  <si>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</si>
  <si>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</si>
  <si>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</si>
  <si>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</si>
  <si>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</si>
  <si>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</si>
  <si>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</si>
  <si>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</si>
  <si>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</si>
  <si>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</si>
  <si>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</si>
  <si>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</si>
  <si>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</si>
  <si>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</si>
  <si>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</si>
  <si>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</si>
  <si>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</si>
  <si>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</si>
  <si>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</si>
  <si>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</si>
  <si>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</si>
  <si>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</si>
  <si>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</si>
  <si>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</si>
  <si>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</si>
  <si>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</si>
  <si>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</si>
  <si>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</si>
  <si>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</si>
  <si>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</si>
  <si>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</si>
  <si>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</si>
  <si>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</si>
  <si>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</si>
  <si>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</si>
  <si>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</si>
  <si>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</si>
  <si>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</si>
  <si>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</si>
  <si>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</si>
  <si>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</si>
  <si>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</si>
  <si>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</si>
  <si>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</si>
  <si>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</si>
  <si>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</si>
  <si>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</si>
  <si>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</si>
  <si>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</si>
  <si>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</si>
  <si>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</si>
  <si>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</si>
  <si>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</si>
  <si>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</si>
  <si>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</si>
  <si>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</si>
  <si>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</si>
  <si>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</si>
  <si>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</si>
  <si>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</si>
  <si>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</si>
  <si>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</si>
  <si>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</si>
  <si>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</si>
  <si>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</si>
  <si>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</si>
  <si>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</si>
  <si>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</si>
  <si>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</si>
  <si>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</si>
  <si>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</si>
  <si>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</si>
  <si>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</si>
  <si>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</si>
  <si>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</si>
  <si>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</si>
  <si>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</si>
  <si>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</si>
  <si>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</si>
  <si>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</si>
  <si>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</si>
  <si>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</si>
  <si>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</si>
  <si>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</si>
  <si>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</si>
  <si>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</si>
  <si>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</si>
  <si>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</si>
  <si>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</si>
  <si>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</si>
  <si>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</si>
  <si>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</si>
  <si>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</si>
  <si>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</si>
  <si>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</si>
  <si>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</si>
  <si>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</si>
  <si>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</si>
  <si>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</si>
  <si>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</si>
  <si>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</si>
  <si>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</si>
  <si>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</si>
  <si>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</si>
  <si>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</si>
  <si>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</si>
  <si>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</si>
  <si>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</si>
  <si>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</si>
  <si>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</si>
  <si>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</si>
  <si>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</si>
  <si>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</si>
  <si>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</si>
  <si>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</si>
  <si>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</si>
  <si>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</si>
  <si>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</si>
  <si>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</si>
  <si>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</si>
  <si>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</si>
  <si>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</si>
  <si>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</si>
  <si>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</si>
  <si>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</si>
  <si>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</si>
  <si>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</si>
  <si>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</si>
  <si>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</si>
  <si>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</si>
  <si>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</si>
  <si>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</si>
  <si>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</si>
  <si>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</si>
  <si>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</si>
  <si>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</si>
  <si>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</si>
  <si>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</si>
  <si>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</si>
  <si>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</si>
  <si>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</si>
  <si>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</si>
  <si>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</si>
  <si>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</si>
  <si>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</si>
  <si>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</si>
  <si>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</si>
  <si>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</si>
  <si>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</si>
  <si>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</si>
  <si>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</si>
  <si>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</si>
  <si>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</si>
  <si>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</si>
  <si>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</si>
  <si>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</si>
  <si>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</si>
  <si>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</si>
  <si>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</si>
  <si>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</si>
  <si>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</si>
  <si>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</si>
  <si>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</si>
  <si>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</si>
  <si>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</si>
  <si>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</si>
  <si>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</si>
  <si>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</si>
  <si>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</si>
  <si>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</si>
  <si>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</si>
  <si>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</si>
  <si>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</si>
  <si>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</si>
  <si>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</si>
  <si>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</si>
  <si>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</si>
  <si>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</si>
  <si>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</si>
  <si>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</si>
  <si>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</si>
  <si>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</si>
  <si>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</si>
  <si>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</si>
  <si>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</si>
  <si>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</si>
  <si>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</si>
  <si>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</si>
  <si>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</si>
  <si>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</si>
  <si>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</si>
  <si>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</si>
  <si>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</si>
  <si>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</si>
  <si>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</si>
  <si>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</si>
  <si>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</si>
  <si>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</si>
  <si>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</si>
  <si>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</si>
  <si>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</si>
  <si>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</si>
  <si>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</si>
  <si>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</si>
  <si>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</si>
  <si>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</si>
  <si>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</si>
  <si>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</si>
  <si>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</si>
  <si>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</si>
  <si>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</si>
  <si>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</si>
  <si>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</si>
  <si>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</si>
  <si>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</si>
  <si>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</si>
  <si>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</si>
  <si>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</si>
  <si>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</si>
  <si>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</si>
  <si>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</si>
  <si>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</si>
  <si>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</si>
  <si>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</si>
  <si>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</si>
  <si>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</si>
  <si>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</si>
  <si>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</si>
  <si>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</si>
  <si>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</si>
  <si>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</si>
  <si>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</si>
  <si>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</si>
  <si>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</si>
  <si>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</si>
  <si>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</si>
  <si>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</si>
  <si>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</si>
  <si>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</si>
  <si>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</si>
  <si>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</si>
  <si>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</si>
  <si>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</si>
  <si>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</si>
  <si>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</si>
  <si>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</si>
  <si>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</si>
  <si>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</si>
  <si>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</si>
  <si>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</si>
  <si>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</si>
  <si>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</si>
  <si>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</si>
  <si>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</si>
  <si>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</si>
  <si>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</si>
  <si>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</si>
  <si>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</si>
  <si>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</si>
  <si>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</si>
  <si>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</si>
  <si>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</si>
  <si>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</si>
  <si>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</si>
  <si>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</si>
  <si>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</si>
  <si>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</si>
  <si>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</si>
  <si>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</si>
  <si>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</si>
  <si>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</si>
  <si>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</si>
  <si>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</si>
  <si>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</si>
  <si>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</si>
  <si>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</si>
  <si>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</si>
  <si>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</si>
  <si>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</si>
  <si>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</si>
  <si>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</si>
  <si>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</si>
  <si>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</si>
  <si>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</si>
  <si>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</si>
  <si>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</si>
  <si>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</si>
  <si>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</si>
  <si>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</si>
  <si>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</si>
  <si>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</si>
  <si>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</si>
  <si>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</si>
  <si>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</si>
  <si>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</si>
  <si>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</si>
  <si>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</si>
  <si>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</si>
  <si>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</si>
  <si>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</si>
  <si>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</si>
  <si>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</si>
  <si>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</si>
  <si>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</si>
  <si>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</si>
  <si>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</si>
  <si>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</si>
  <si>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</si>
  <si>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</si>
  <si>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</si>
  <si>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</si>
  <si>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</si>
  <si>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</si>
  <si>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</si>
  <si>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</si>
  <si>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</si>
  <si>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</si>
  <si>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</si>
  <si>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</si>
  <si>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</si>
  <si>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</si>
  <si>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</si>
  <si>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</si>
  <si>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</si>
  <si>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</si>
  <si>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</si>
  <si>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</si>
  <si>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</si>
  <si>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</si>
  <si>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</si>
  <si>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</si>
  <si>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</si>
  <si>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</si>
  <si>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</si>
  <si>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</si>
  <si>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</si>
  <si>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</si>
  <si>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</si>
  <si>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</si>
  <si>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</si>
  <si>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</si>
  <si>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</si>
  <si>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</si>
  <si>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</si>
  <si>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</si>
  <si>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</si>
  <si>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</si>
  <si>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</si>
  <si>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</si>
  <si>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</si>
  <si>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</si>
  <si>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</si>
  <si>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</si>
  <si>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</si>
  <si>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</si>
  <si>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</si>
  <si>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</si>
  <si>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</si>
  <si>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</si>
  <si>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</si>
  <si>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</si>
  <si>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</si>
  <si>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</si>
  <si>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</si>
  <si>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</si>
  <si>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</si>
  <si>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</si>
  <si>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</si>
  <si>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</si>
  <si>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</si>
  <si>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</si>
  <si>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</si>
  <si>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</si>
  <si>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</si>
  <si>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</si>
  <si>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</si>
  <si>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</si>
  <si>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</si>
  <si>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</si>
  <si>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</si>
  <si>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</si>
  <si>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</si>
  <si>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</si>
  <si>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</si>
  <si>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</si>
  <si>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</si>
  <si>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</si>
  <si>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</si>
  <si>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</si>
  <si>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</si>
  <si>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</si>
  <si>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</si>
  <si>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</si>
  <si>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</si>
  <si>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</si>
  <si>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</si>
  <si>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</si>
  <si>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</si>
  <si>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</si>
  <si>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</si>
  <si>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</si>
  <si>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</si>
  <si>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</si>
  <si>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</si>
  <si>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</si>
  <si>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</si>
  <si>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</si>
  <si>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</si>
  <si>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</si>
  <si>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</si>
  <si>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</si>
  <si>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</si>
  <si>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</si>
  <si>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</si>
  <si>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</si>
  <si>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</si>
  <si>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</si>
  <si>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</si>
  <si>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</si>
  <si>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</si>
  <si>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</si>
  <si>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</si>
  <si>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</si>
  <si>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</si>
  <si>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</si>
  <si>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</si>
  <si>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</si>
  <si>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</si>
  <si>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</si>
  <si>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</si>
  <si>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</si>
  <si>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</si>
  <si>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</si>
  <si>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</si>
  <si>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</si>
  <si>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</si>
  <si>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</si>
  <si>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</si>
  <si>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</si>
  <si>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</si>
  <si>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</si>
  <si>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</si>
  <si>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</si>
  <si>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</si>
  <si>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</si>
  <si>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</si>
  <si>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</si>
  <si>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</si>
  <si>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</si>
  <si>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</si>
  <si>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</si>
  <si>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</si>
  <si>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</si>
  <si>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</si>
  <si>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</si>
  <si>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</si>
  <si>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</si>
  <si>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</si>
  <si>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</si>
  <si>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</si>
  <si>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</si>
  <si>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</si>
  <si>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</si>
  <si>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</si>
  <si>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</si>
  <si>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</si>
  <si>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</si>
  <si>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</si>
  <si>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</si>
  <si>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</si>
  <si>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</si>
  <si>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</si>
  <si>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</si>
  <si>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</si>
  <si>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</si>
  <si>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</si>
  <si>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</si>
  <si>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</si>
  <si>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</si>
  <si>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</si>
  <si>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</si>
  <si>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</si>
  <si>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</si>
  <si>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</si>
  <si>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</si>
  <si>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</si>
  <si>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</si>
  <si>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</si>
  <si>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</si>
  <si>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</si>
  <si>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</si>
  <si>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</si>
  <si>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</si>
  <si>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</si>
  <si>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</si>
  <si>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</si>
  <si>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</si>
  <si>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</si>
  <si>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</si>
  <si>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</si>
  <si>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</si>
  <si>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</si>
  <si>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</si>
  <si>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</si>
  <si>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</si>
  <si>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</si>
  <si>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</si>
  <si>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</si>
  <si>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</si>
  <si>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</si>
  <si>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</si>
  <si>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</si>
  <si>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</si>
  <si>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</si>
  <si>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</si>
  <si>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</si>
  <si>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</si>
  <si>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</si>
  <si>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</si>
  <si>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</si>
  <si>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</si>
  <si>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</si>
  <si>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</si>
  <si>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</si>
  <si>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</si>
  <si>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</si>
  <si>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</si>
  <si>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</si>
  <si>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</si>
  <si>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</si>
  <si>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</si>
  <si>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</si>
  <si>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</si>
  <si>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</si>
  <si>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</si>
  <si>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</si>
  <si>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</si>
  <si>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</si>
  <si>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</si>
  <si>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</si>
  <si>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</si>
  <si>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</si>
  <si>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</si>
  <si>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</si>
  <si>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</si>
  <si>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</si>
  <si>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</si>
  <si>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</si>
  <si>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</si>
  <si>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</si>
  <si>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</si>
  <si>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</si>
  <si>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</si>
  <si>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</si>
  <si>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</si>
  <si>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</si>
  <si>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</si>
  <si>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</si>
  <si>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</si>
  <si>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</si>
  <si>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</si>
  <si>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</si>
  <si>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</si>
  <si>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</si>
  <si>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</si>
  <si>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</si>
  <si>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</si>
  <si>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</si>
  <si>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</si>
  <si>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</si>
  <si>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</si>
  <si>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</si>
  <si>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</si>
  <si>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</si>
  <si>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</si>
  <si>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</si>
  <si>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</si>
  <si>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</si>
  <si>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</si>
  <si>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</si>
  <si>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</si>
  <si>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</si>
  <si>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</si>
  <si>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</si>
  <si>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</si>
  <si>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</si>
  <si>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</si>
  <si>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</si>
  <si>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</si>
  <si>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</si>
  <si>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</si>
  <si>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</si>
  <si>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</si>
  <si>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</si>
  <si>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</si>
  <si>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</si>
  <si>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</si>
  <si>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</si>
  <si>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</si>
  <si>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</si>
  <si>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</si>
  <si>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</si>
  <si>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</si>
  <si>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</si>
  <si>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</si>
  <si>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</si>
  <si>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</si>
  <si>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</si>
  <si>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</si>
  <si>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</si>
  <si>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</si>
  <si>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</si>
  <si>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</si>
  <si>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</si>
  <si>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</si>
  <si>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</si>
  <si>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</si>
  <si>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</si>
  <si>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</si>
  <si>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</si>
  <si>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</si>
  <si>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</si>
  <si>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</si>
  <si>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</si>
  <si>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</si>
  <si>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</si>
  <si>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</si>
  <si>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</si>
  <si>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</si>
  <si>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</si>
  <si>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</si>
  <si>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</si>
  <si>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</si>
  <si>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</si>
  <si>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</si>
  <si>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</si>
  <si>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</si>
  <si>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</si>
  <si>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</si>
  <si>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</si>
  <si>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</si>
  <si>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</si>
  <si>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</si>
  <si>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</si>
  <si>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</si>
  <si>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</si>
  <si>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</si>
  <si>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</si>
  <si>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</si>
  <si>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</si>
  <si>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</si>
  <si>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</si>
  <si>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</si>
  <si>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</si>
  <si>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</si>
  <si>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</si>
  <si>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</si>
  <si>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</si>
  <si>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</si>
  <si>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</si>
  <si>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</si>
  <si>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</si>
  <si>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</si>
  <si>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</si>
  <si>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</si>
  <si>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</si>
  <si>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</si>
  <si>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</si>
  <si>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</si>
  <si>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</si>
  <si>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</si>
  <si>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</si>
  <si>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</si>
  <si>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</si>
  <si>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</si>
  <si>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</si>
  <si>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</si>
  <si>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</si>
  <si>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</si>
  <si>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</si>
  <si>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</si>
  <si>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</si>
  <si>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</si>
  <si>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</si>
  <si>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</si>
  <si>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</si>
  <si>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</si>
  <si>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</si>
  <si>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</si>
  <si>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</si>
  <si>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</si>
  <si>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</si>
  <si>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</si>
  <si>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</si>
  <si>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</si>
  <si>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</si>
  <si>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</si>
  <si>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</si>
  <si>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</si>
  <si>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</si>
  <si>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</si>
  <si>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</si>
  <si>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</si>
  <si>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</si>
  <si>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</si>
  <si>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</si>
  <si>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</si>
  <si>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</si>
  <si>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</si>
  <si>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</si>
  <si>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</si>
  <si>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</si>
  <si>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</si>
  <si>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</si>
  <si>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</si>
  <si>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</si>
  <si>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</si>
  <si>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</si>
  <si>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</si>
  <si>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</si>
  <si>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</si>
  <si>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</si>
  <si>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</si>
  <si>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</si>
  <si>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</si>
  <si>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</si>
  <si>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</si>
  <si>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</si>
  <si>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</si>
  <si>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</si>
  <si>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</si>
  <si>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</si>
  <si>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</si>
  <si>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</si>
  <si>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</si>
  <si>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</si>
  <si>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</si>
  <si>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</si>
  <si>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</si>
  <si>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</si>
  <si>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</si>
  <si>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</si>
  <si>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</si>
  <si>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</si>
  <si>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</si>
  <si>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</si>
  <si>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</si>
  <si>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</si>
  <si>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</si>
  <si>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</si>
  <si>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</si>
  <si>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</si>
  <si>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</si>
  <si>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</si>
  <si>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</si>
  <si>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</si>
  <si>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</si>
  <si>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</si>
  <si>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</si>
  <si>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</si>
  <si>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</si>
  <si>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</si>
  <si>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</si>
  <si>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</si>
  <si>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</si>
  <si>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</si>
  <si>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</si>
  <si>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</si>
  <si>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</si>
  <si>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</si>
  <si>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</si>
  <si>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</si>
  <si>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</si>
  <si>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</si>
  <si>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</si>
  <si>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</si>
  <si>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</si>
  <si>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</si>
  <si>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</si>
  <si>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</si>
  <si>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</si>
  <si>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</si>
  <si>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</si>
  <si>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</si>
  <si>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</si>
  <si>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</si>
  <si>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</si>
  <si>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</si>
  <si>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</si>
  <si>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</si>
  <si>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</si>
  <si>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</si>
  <si>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</si>
  <si>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</si>
  <si>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</si>
  <si>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</si>
  <si>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</si>
  <si>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</si>
  <si>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</si>
  <si>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</si>
  <si>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</si>
  <si>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</si>
  <si>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</si>
  <si>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</si>
  <si>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</si>
  <si>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</si>
  <si>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</si>
  <si>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</si>
  <si>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</si>
  <si>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</si>
  <si>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</si>
  <si>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</si>
  <si>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</si>
  <si>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</si>
  <si>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</si>
  <si>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</si>
  <si>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</si>
  <si>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</si>
  <si>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</si>
  <si>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</si>
  <si>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</si>
  <si>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</si>
  <si>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</si>
  <si>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</si>
  <si>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</si>
  <si>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</si>
  <si>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</si>
  <si>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</si>
  <si>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</si>
  <si>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</si>
  <si>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</si>
  <si>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</si>
  <si>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</si>
  <si>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</si>
  <si>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</si>
  <si>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</si>
  <si>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</si>
  <si>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</si>
  <si>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</si>
  <si>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</si>
  <si>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</si>
  <si>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</si>
  <si>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</si>
  <si>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</si>
  <si>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</si>
  <si>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</si>
  <si>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</si>
  <si>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</si>
  <si>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</si>
  <si>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</si>
  <si>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NP-P5</t>
  </si>
  <si>
    <t>Province 5</t>
  </si>
  <si>
    <t>Pradesh 5</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</si>
  <si>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</si>
  <si>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</si>
  <si>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</si>
  <si>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</si>
  <si>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</si>
  <si>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</si>
  <si>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</si>
  <si>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</si>
  <si>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</si>
  <si>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</si>
  <si>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</si>
  <si>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</si>
  <si>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</si>
  <si>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</si>
  <si>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</si>
  <si>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</si>
  <si>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</si>
  <si>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</si>
  <si>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</si>
  <si>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</si>
  <si>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</si>
  <si>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</si>
  <si>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</si>
  <si>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</si>
  <si>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</si>
  <si>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</si>
  <si>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</si>
  <si>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</si>
  <si>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</si>
  <si>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</si>
  <si>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</si>
  <si>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</si>
  <si>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</si>
  <si>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</si>
  <si>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</si>
  <si>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</si>
  <si>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</si>
  <si>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</si>
  <si>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</si>
  <si>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</si>
  <si>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</si>
  <si>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</si>
  <si>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</si>
  <si>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</si>
  <si>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</si>
  <si>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</si>
  <si>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</si>
  <si>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</si>
  <si>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</si>
  <si>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</si>
  <si>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</si>
  <si>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</si>
  <si>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</si>
  <si>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</si>
  <si>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</si>
  <si>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</si>
  <si>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</si>
  <si>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</si>
  <si>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</si>
  <si>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</si>
  <si>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</si>
  <si>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</si>
  <si>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</si>
  <si>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</si>
  <si>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</si>
  <si>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</si>
  <si>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</si>
  <si>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</si>
  <si>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</si>
  <si>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</si>
  <si>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</si>
  <si>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</si>
  <si>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</si>
  <si>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</si>
  <si>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</si>
  <si>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</si>
  <si>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</si>
  <si>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</si>
  <si>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</si>
  <si>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</si>
  <si>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</si>
  <si>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</si>
  <si>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</si>
  <si>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</si>
  <si>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</si>
  <si>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</si>
  <si>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</si>
  <si>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</si>
  <si>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</si>
  <si>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</si>
  <si>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</si>
  <si>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</si>
  <si>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</si>
  <si>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</si>
  <si>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</si>
  <si>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</si>
  <si>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</si>
  <si>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</si>
  <si>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</si>
  <si>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</si>
  <si>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</si>
  <si>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</si>
  <si>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</si>
  <si>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</si>
  <si>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</si>
  <si>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</si>
  <si>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</si>
  <si>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</si>
  <si>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</si>
  <si>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</si>
  <si>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</si>
  <si>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</si>
  <si>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</si>
  <si>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</si>
  <si>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</si>
  <si>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</si>
  <si>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</si>
  <si>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</si>
  <si>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</si>
  <si>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</si>
  <si>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</si>
  <si>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</si>
  <si>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</si>
  <si>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</si>
  <si>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</si>
  <si>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</si>
  <si>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</si>
  <si>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</si>
  <si>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</si>
  <si>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</si>
  <si>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</si>
  <si>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</si>
  <si>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</si>
  <si>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</si>
  <si>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</si>
  <si>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</si>
  <si>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</si>
  <si>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</si>
  <si>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</si>
  <si>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</si>
  <si>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</si>
  <si>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</si>
  <si>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</si>
  <si>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</si>
  <si>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</si>
  <si>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</si>
  <si>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</si>
  <si>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</si>
  <si>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</si>
  <si>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</si>
  <si>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</si>
  <si>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</si>
  <si>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</si>
  <si>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</si>
  <si>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</si>
  <si>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</si>
  <si>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</si>
  <si>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</si>
  <si>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</si>
  <si>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</si>
  <si>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</si>
  <si>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</si>
  <si>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</si>
  <si>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</si>
  <si>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</si>
  <si>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</si>
  <si>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</si>
  <si>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</si>
  <si>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</si>
  <si>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</si>
  <si>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</si>
  <si>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</si>
  <si>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</si>
  <si>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</si>
  <si>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</si>
  <si>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</si>
  <si>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</si>
  <si>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</si>
  <si>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</si>
  <si>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</si>
  <si>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</si>
  <si>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</si>
  <si>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</si>
  <si>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</si>
  <si>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</si>
  <si>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</si>
  <si>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</si>
  <si>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</si>
  <si>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</si>
  <si>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</si>
  <si>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</si>
  <si>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</si>
  <si>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</si>
  <si>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</si>
  <si>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</si>
  <si>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</si>
  <si>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</si>
  <si>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</si>
  <si>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</si>
  <si>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</si>
  <si>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</si>
  <si>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</si>
  <si>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</si>
  <si>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</si>
  <si>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</si>
  <si>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</si>
  <si>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</si>
  <si>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</si>
  <si>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</si>
  <si>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</si>
  <si>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</si>
  <si>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</si>
  <si>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</si>
  <si>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</si>
  <si>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</si>
  <si>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</si>
  <si>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</si>
  <si>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</si>
  <si>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</si>
  <si>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</si>
  <si>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</si>
  <si>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</si>
  <si>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</si>
  <si>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</si>
  <si>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</si>
  <si>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</si>
  <si>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</si>
  <si>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</si>
  <si>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</si>
  <si>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</si>
  <si>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</si>
  <si>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</si>
  <si>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</si>
  <si>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</si>
  <si>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</si>
  <si>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</si>
  <si>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</si>
  <si>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</si>
  <si>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</si>
  <si>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</si>
  <si>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</si>
  <si>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</si>
  <si>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</si>
  <si>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</si>
  <si>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</si>
  <si>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</si>
  <si>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</si>
  <si>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</si>
  <si>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</si>
  <si>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</si>
  <si>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</si>
  <si>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</si>
  <si>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</si>
  <si>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</si>
  <si>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</si>
  <si>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</si>
  <si>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</si>
  <si>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</si>
  <si>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</si>
  <si>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</si>
  <si>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</si>
  <si>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</si>
  <si>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</si>
  <si>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</si>
  <si>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</si>
  <si>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</si>
  <si>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</si>
  <si>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</si>
  <si>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</si>
  <si>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</si>
  <si>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</si>
  <si>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</si>
  <si>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</si>
  <si>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</si>
  <si>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</si>
  <si>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</si>
  <si>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</si>
  <si>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</si>
  <si>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</si>
  <si>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</si>
  <si>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</si>
  <si>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</si>
  <si>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</si>
  <si>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</si>
  <si>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</si>
  <si>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</si>
  <si>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</si>
  <si>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</si>
  <si>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</si>
  <si>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</si>
  <si>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</si>
  <si>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</si>
  <si>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</si>
  <si>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</si>
  <si>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</si>
  <si>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</si>
  <si>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</si>
  <si>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</si>
  <si>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</si>
  <si>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</si>
  <si>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</si>
  <si>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</si>
  <si>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</si>
  <si>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</si>
  <si>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</si>
  <si>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</si>
  <si>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</si>
  <si>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</si>
  <si>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</si>
  <si>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</si>
  <si>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</si>
  <si>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</si>
  <si>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</si>
  <si>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</si>
  <si>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</si>
  <si>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</si>
  <si>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</si>
  <si>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</si>
  <si>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</si>
  <si>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</si>
  <si>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</si>
  <si>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</si>
  <si>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</si>
  <si>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</si>
  <si>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</si>
  <si>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</si>
  <si>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</si>
  <si>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</si>
  <si>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</si>
  <si>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</si>
  <si>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</si>
  <si>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</si>
  <si>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</si>
  <si>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</si>
  <si>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</si>
  <si>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</si>
  <si>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</si>
  <si>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</si>
  <si>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</si>
  <si>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</si>
  <si>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</si>
  <si>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</si>
  <si>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</si>
  <si>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</si>
  <si>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</si>
  <si>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</si>
  <si>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</si>
  <si>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</si>
  <si>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</si>
  <si>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</si>
  <si>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</si>
  <si>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</si>
  <si>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</si>
  <si>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</si>
  <si>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</si>
  <si>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</si>
  <si>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</si>
  <si>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</si>
  <si>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</si>
  <si>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</si>
  <si>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</si>
  <si>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</si>
  <si>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</si>
  <si>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</si>
  <si>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</si>
  <si>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</si>
  <si>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</si>
  <si>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</si>
  <si>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</si>
  <si>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</si>
  <si>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</si>
  <si>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</si>
  <si>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</si>
  <si>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</si>
  <si>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</si>
  <si>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</si>
  <si>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</si>
  <si>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</si>
  <si>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</si>
  <si>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</si>
  <si>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</si>
  <si>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</si>
  <si>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</si>
  <si>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</si>
  <si>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</si>
  <si>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</si>
  <si>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</si>
  <si>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</si>
  <si>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</si>
  <si>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</si>
  <si>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</si>
  <si>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</si>
  <si>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</si>
  <si>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</si>
  <si>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</si>
  <si>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</si>
  <si>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</si>
  <si>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</si>
  <si>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</si>
  <si>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</si>
  <si>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</si>
  <si>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</si>
  <si>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</si>
  <si>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</si>
  <si>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</si>
  <si>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</si>
  <si>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</si>
  <si>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</si>
  <si>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</si>
  <si>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</si>
  <si>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</si>
  <si>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</si>
  <si>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</si>
  <si>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</si>
  <si>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</si>
  <si>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</si>
  <si>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</si>
  <si>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</si>
  <si>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</si>
  <si>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</si>
  <si>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</si>
  <si>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</si>
  <si>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</si>
  <si>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</si>
  <si>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</si>
  <si>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</si>
  <si>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</si>
  <si>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</si>
  <si>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</si>
  <si>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</si>
  <si>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</si>
  <si>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</si>
  <si>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</si>
  <si>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</si>
  <si>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</si>
  <si>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</si>
  <si>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</si>
  <si>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</si>
  <si>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</si>
  <si>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</si>
  <si>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</si>
  <si>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</si>
  <si>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</si>
  <si>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</si>
  <si>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</si>
  <si>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</si>
  <si>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</si>
  <si>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</si>
  <si>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</si>
  <si>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</si>
  <si>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</si>
  <si>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</si>
  <si>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</si>
  <si>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</si>
  <si>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</si>
  <si>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</si>
  <si>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</si>
  <si>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</si>
  <si>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</si>
  <si>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</si>
  <si>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</si>
  <si>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</si>
  <si>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</si>
  <si>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</si>
  <si>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</si>
  <si>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</si>
  <si>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</si>
  <si>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</si>
  <si>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</si>
  <si>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</si>
  <si>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</si>
  <si>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</si>
  <si>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</si>
  <si>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</si>
  <si>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</si>
  <si>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</si>
  <si>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</si>
  <si>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</si>
  <si>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</si>
  <si>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</si>
  <si>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</si>
  <si>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</si>
  <si>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</si>
  <si>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</si>
  <si>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</si>
  <si>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</si>
  <si>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</si>
  <si>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</si>
  <si>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</si>
  <si>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</si>
  <si>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</si>
  <si>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</si>
  <si>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</si>
  <si>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</si>
  <si>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</si>
  <si>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</si>
  <si>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</si>
  <si>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</si>
  <si>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</si>
  <si>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</si>
  <si>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</si>
  <si>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</si>
  <si>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</si>
  <si>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</si>
  <si>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</si>
  <si>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</si>
  <si>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</si>
  <si>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</si>
  <si>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</si>
  <si>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</si>
  <si>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</si>
  <si>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</si>
  <si>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</si>
  <si>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</si>
  <si>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</si>
  <si>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</si>
  <si>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</si>
  <si>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</si>
  <si>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</si>
  <si>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</si>
  <si>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</si>
  <si>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</si>
  <si>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</si>
  <si>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</si>
  <si>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</si>
  <si>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</si>
  <si>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</si>
  <si>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</si>
  <si>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</si>
  <si>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</si>
  <si>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</si>
  <si>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</si>
  <si>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</si>
  <si>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</si>
  <si>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</si>
  <si>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</si>
  <si>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</si>
  <si>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</si>
  <si>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</si>
  <si>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</si>
  <si>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</si>
  <si>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</si>
  <si>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</si>
  <si>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</si>
  <si>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</si>
  <si>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</si>
  <si>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</si>
  <si>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</si>
  <si>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</si>
  <si>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</si>
  <si>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</si>
  <si>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</si>
  <si>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</si>
  <si>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</si>
  <si>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</si>
  <si>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</si>
  <si>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</si>
  <si>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</si>
  <si>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</si>
  <si>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</si>
  <si>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</si>
  <si>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</si>
  <si>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</si>
  <si>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</si>
  <si>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</si>
  <si>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</si>
  <si>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</si>
  <si>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</si>
  <si>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</si>
  <si>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</si>
  <si>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</si>
  <si>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</si>
  <si>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</si>
  <si>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</si>
  <si>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</si>
  <si>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</si>
  <si>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</si>
  <si>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</si>
  <si>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</si>
  <si>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</si>
  <si>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</si>
  <si>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</si>
  <si>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</si>
  <si>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</si>
  <si>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</si>
  <si>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</si>
  <si>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</si>
  <si>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</si>
  <si>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</si>
  <si>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</si>
  <si>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</si>
  <si>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</si>
  <si>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</si>
  <si>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</si>
  <si>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</si>
  <si>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</si>
  <si>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</si>
  <si>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</si>
  <si>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</si>
  <si>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</si>
  <si>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</si>
  <si>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</si>
  <si>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</si>
  <si>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</si>
  <si>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</si>
  <si>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</si>
  <si>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</si>
  <si>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</si>
  <si>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</si>
  <si>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</si>
  <si>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</si>
  <si>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</si>
  <si>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</si>
  <si>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</si>
  <si>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</si>
  <si>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</si>
  <si>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</si>
  <si>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</si>
  <si>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</si>
  <si>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</si>
  <si>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</si>
  <si>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</si>
  <si>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</si>
  <si>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</si>
  <si>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</si>
  <si>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</si>
  <si>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</si>
  <si>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</si>
  <si>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</si>
  <si>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</si>
  <si>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</si>
  <si>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</si>
  <si>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</si>
  <si>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</si>
  <si>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</si>
  <si>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</si>
  <si>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</si>
  <si>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</si>
  <si>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</si>
  <si>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</si>
  <si>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</si>
  <si>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</si>
  <si>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</si>
  <si>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</si>
  <si>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</si>
  <si>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</si>
  <si>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</si>
  <si>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</si>
  <si>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</si>
  <si>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</si>
  <si>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</si>
  <si>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</si>
  <si>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</si>
  <si>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</si>
  <si>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</si>
  <si>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</si>
  <si>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</si>
  <si>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</si>
  <si>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</si>
  <si>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</si>
  <si>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</si>
  <si>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</si>
  <si>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</si>
  <si>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</si>
  <si>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</si>
  <si>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</si>
  <si>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</si>
  <si>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</si>
  <si>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</si>
  <si>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</si>
  <si>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</si>
  <si>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</si>
  <si>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</si>
  <si>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</si>
  <si>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</si>
  <si>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</si>
  <si>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</si>
  <si>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</si>
  <si>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</si>
  <si>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</si>
  <si>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</si>
  <si>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</si>
  <si>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</si>
  <si>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</si>
  <si>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</si>
  <si>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</si>
  <si>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</si>
  <si>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</si>
  <si>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</si>
  <si>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</si>
  <si>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</si>
  <si>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</si>
  <si>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</si>
  <si>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</si>
  <si>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</si>
  <si>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</si>
  <si>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</si>
  <si>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</si>
  <si>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</si>
  <si>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</si>
  <si>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</si>
  <si>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</si>
  <si>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</si>
  <si>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</si>
  <si>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</si>
  <si>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</si>
  <si>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</si>
  <si>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</si>
  <si>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</si>
  <si>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</si>
  <si>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</si>
  <si>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</si>
  <si>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</si>
  <si>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</si>
  <si>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</si>
  <si>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</si>
  <si>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</si>
  <si>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</si>
  <si>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</si>
  <si>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</si>
  <si>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</si>
  <si>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</si>
  <si>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</si>
  <si>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</si>
  <si>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</si>
  <si>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</si>
  <si>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</si>
  <si>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</si>
  <si>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</si>
  <si>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</si>
  <si>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</si>
  <si>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</si>
  <si>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</si>
  <si>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</si>
  <si>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</si>
  <si>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</si>
  <si>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</si>
  <si>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</si>
  <si>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</si>
  <si>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</si>
  <si>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</si>
  <si>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</si>
  <si>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</si>
  <si>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</si>
  <si>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</si>
  <si>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</si>
  <si>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</si>
  <si>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</si>
  <si>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</si>
  <si>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</si>
  <si>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</si>
  <si>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</si>
  <si>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</si>
  <si>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</si>
  <si>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</si>
  <si>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</si>
  <si>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</si>
  <si>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</si>
  <si>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</si>
  <si>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</si>
  <si>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</si>
  <si>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</si>
  <si>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</si>
  <si>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</si>
  <si>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</si>
  <si>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</si>
  <si>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</si>
  <si>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</si>
  <si>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</si>
  <si>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</si>
  <si>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</si>
  <si>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</si>
  <si>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</si>
  <si>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</si>
  <si>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</si>
  <si>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</si>
  <si>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</si>
  <si>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</si>
  <si>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</si>
  <si>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</si>
  <si>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</si>
  <si>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</si>
  <si>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</si>
  <si>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</si>
  <si>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</si>
  <si>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</si>
  <si>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</si>
  <si>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</si>
  <si>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</si>
  <si>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</si>
  <si>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</si>
  <si>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</si>
  <si>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</si>
  <si>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</si>
  <si>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</si>
  <si>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</si>
  <si>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</si>
  <si>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</si>
  <si>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</si>
  <si>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</si>
  <si>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</si>
  <si>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</si>
  <si>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</si>
  <si>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</si>
  <si>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</si>
  <si>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</si>
  <si>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</si>
  <si>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</si>
  <si>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</si>
  <si>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</si>
  <si>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</si>
  <si>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</si>
  <si>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</si>
  <si>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</si>
  <si>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</si>
  <si>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</si>
  <si>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</si>
  <si>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</si>
  <si>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</si>
  <si>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</si>
  <si>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</si>
  <si>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</si>
  <si>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</si>
  <si>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</si>
  <si>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</si>
  <si>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</si>
  <si>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</si>
  <si>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</si>
  <si>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</si>
  <si>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</si>
  <si>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</si>
  <si>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</si>
  <si>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</si>
  <si>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</si>
  <si>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</si>
  <si>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</si>
  <si>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</si>
  <si>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</si>
  <si>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</si>
  <si>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</si>
  <si>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</si>
  <si>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</si>
  <si>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</si>
  <si>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</si>
  <si>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</si>
  <si>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</si>
  <si>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</si>
  <si>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</si>
  <si>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</si>
  <si>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</si>
  <si>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</si>
  <si>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</si>
  <si>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</si>
  <si>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</si>
  <si>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</si>
  <si>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</si>
  <si>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</si>
  <si>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</si>
  <si>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</si>
  <si>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</si>
  <si>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</si>
  <si>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</si>
  <si>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</si>
  <si>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</si>
  <si>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</si>
  <si>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</si>
  <si>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</si>
  <si>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</si>
  <si>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</si>
  <si>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</si>
  <si>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</si>
  <si>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</si>
  <si>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</si>
  <si>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</si>
  <si>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</si>
  <si>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</si>
  <si>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</si>
  <si>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</si>
  <si>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</si>
  <si>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</si>
  <si>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</si>
  <si>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</si>
  <si>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</si>
  <si>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</si>
  <si>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</si>
  <si>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</si>
  <si>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</si>
  <si>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</si>
  <si>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</si>
  <si>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</si>
  <si>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</si>
  <si>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</si>
  <si>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</si>
  <si>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</si>
  <si>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</si>
  <si>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</si>
  <si>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</si>
  <si>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</si>
  <si>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</si>
  <si>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</si>
  <si>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</si>
  <si>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</si>
  <si>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</si>
  <si>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</si>
  <si>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</si>
  <si>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</si>
  <si>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</si>
  <si>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</si>
  <si>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</si>
  <si>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</si>
  <si>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</si>
  <si>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</si>
  <si>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</si>
  <si>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</si>
  <si>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</si>
  <si>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</si>
  <si>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</si>
  <si>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</si>
  <si>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</si>
  <si>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</si>
  <si>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</si>
  <si>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</si>
  <si>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</si>
  <si>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</si>
  <si>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</si>
  <si>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</si>
  <si>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</si>
  <si>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</si>
  <si>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</si>
  <si>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</si>
  <si>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</si>
  <si>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</si>
  <si>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</si>
  <si>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</si>
  <si>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</si>
  <si>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</si>
  <si>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</si>
  <si>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</si>
  <si>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</si>
  <si>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</si>
  <si>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</si>
  <si>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</si>
  <si>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</si>
  <si>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</si>
  <si>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</si>
  <si>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</si>
  <si>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</si>
  <si>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</si>
  <si>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</si>
  <si>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</si>
  <si>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</si>
  <si>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</si>
  <si>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</si>
  <si>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</si>
  <si>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</si>
  <si>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</si>
  <si>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</si>
  <si>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</si>
  <si>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</si>
  <si>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</si>
  <si>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</si>
  <si>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</si>
  <si>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</si>
  <si>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</si>
  <si>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</si>
  <si>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</si>
  <si>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</si>
  <si>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</si>
  <si>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</si>
  <si>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</si>
  <si>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</si>
  <si>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</si>
  <si>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</si>
  <si>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</si>
  <si>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</si>
  <si>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</si>
  <si>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</si>
  <si>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</si>
  <si>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</si>
  <si>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</si>
  <si>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</si>
  <si>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</si>
  <si>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</si>
  <si>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</si>
  <si>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</si>
  <si>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</si>
  <si>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</si>
  <si>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</si>
  <si>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</si>
  <si>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</si>
  <si>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</si>
  <si>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</si>
  <si>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</si>
  <si>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</si>
  <si>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</si>
  <si>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</si>
  <si>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</si>
  <si>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</si>
  <si>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</si>
  <si>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</si>
  <si>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</si>
  <si>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</si>
  <si>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</si>
  <si>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</si>
  <si>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</si>
  <si>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</si>
  <si>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</si>
  <si>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</si>
  <si>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</si>
  <si>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</si>
  <si>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</si>
  <si>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</si>
  <si>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</si>
  <si>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</si>
  <si>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</si>
  <si>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</si>
  <si>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</si>
  <si>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</si>
  <si>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</si>
  <si>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</si>
  <si>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</si>
  <si>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</si>
  <si>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</si>
  <si>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</si>
  <si>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</si>
  <si>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</si>
  <si>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</si>
  <si>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</si>
  <si>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</si>
  <si>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</si>
  <si>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</si>
  <si>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</si>
  <si>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</si>
  <si>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</si>
  <si>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</si>
  <si>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</si>
  <si>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</si>
  <si>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</si>
  <si>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</si>
  <si>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</si>
  <si>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</si>
  <si>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</si>
  <si>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</si>
  <si>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</si>
  <si>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</si>
  <si>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</si>
  <si>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</si>
  <si>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</si>
  <si>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</si>
  <si>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</si>
  <si>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</si>
  <si>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</si>
  <si>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</si>
  <si>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</si>
  <si>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</si>
  <si>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</si>
  <si>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</si>
  <si>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</si>
  <si>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</si>
  <si>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</si>
  <si>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</si>
  <si>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</si>
  <si>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</si>
  <si>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</si>
  <si>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</si>
  <si>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</si>
  <si>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</si>
  <si>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</si>
  <si>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</si>
  <si>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</si>
  <si>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</si>
  <si>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</si>
  <si>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</si>
  <si>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</si>
  <si>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</si>
  <si>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</si>
  <si>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</si>
  <si>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</si>
  <si>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</si>
  <si>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</si>
  <si>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</si>
  <si>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</si>
  <si>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</si>
  <si>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</si>
  <si>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</si>
  <si>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</si>
  <si>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</si>
  <si>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</si>
  <si>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</si>
  <si>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</si>
  <si>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</si>
  <si>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</si>
  <si>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</si>
  <si>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</si>
  <si>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</si>
  <si>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</si>
  <si>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</si>
  <si>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</si>
  <si>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</si>
  <si>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</si>
  <si>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</si>
  <si>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</si>
  <si>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</si>
  <si>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</si>
  <si>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</si>
  <si>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</si>
  <si>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</si>
  <si>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</si>
  <si>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</si>
  <si>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</si>
  <si>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</si>
  <si>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</si>
  <si>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</si>
  <si>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</si>
  <si>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</si>
  <si>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</si>
  <si>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</si>
  <si>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</si>
  <si>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</si>
  <si>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</si>
  <si>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</si>
  <si>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</si>
  <si>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</si>
  <si>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</si>
  <si>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</si>
  <si>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</si>
  <si>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</si>
  <si>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</si>
  <si>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</si>
  <si>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</si>
  <si>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</si>
  <si>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</si>
  <si>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</si>
  <si>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</si>
  <si>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</si>
  <si>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</si>
  <si>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</si>
  <si>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</si>
  <si>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</si>
  <si>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</si>
  <si>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</si>
  <si>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</si>
  <si>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</si>
  <si>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</si>
  <si>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</si>
  <si>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</si>
  <si>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</si>
  <si>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</si>
  <si>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</si>
  <si>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</si>
  <si>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</si>
  <si>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</si>
  <si>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</si>
  <si>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</si>
  <si>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</si>
  <si>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</si>
  <si>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</si>
  <si>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</si>
  <si>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</si>
  <si>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</si>
  <si>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</si>
  <si>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</si>
  <si>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</si>
  <si>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</si>
  <si>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</si>
  <si>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</si>
  <si>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</si>
  <si>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</si>
  <si>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</si>
  <si>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</si>
  <si>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</si>
  <si>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</si>
  <si>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</si>
  <si>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</si>
  <si>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</si>
  <si>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</si>
  <si>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</si>
  <si>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</si>
  <si>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</si>
  <si>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</si>
  <si>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</si>
  <si>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</si>
  <si>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</si>
  <si>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</si>
  <si>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</si>
  <si>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</si>
  <si>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</si>
  <si>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</si>
  <si>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</si>
  <si>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</si>
  <si>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</si>
  <si>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</si>
  <si>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</si>
  <si>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</si>
  <si>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</si>
  <si>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</si>
  <si>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</si>
  <si>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</si>
  <si>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</si>
  <si>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</si>
  <si>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</si>
  <si>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</si>
  <si>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</si>
  <si>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</si>
  <si>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</si>
  <si>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</si>
  <si>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</si>
  <si>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</si>
  <si>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</si>
  <si>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</si>
  <si>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</si>
  <si>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</si>
  <si>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</si>
  <si>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</si>
  <si>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</si>
  <si>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</si>
  <si>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</si>
  <si>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</si>
  <si>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</si>
  <si>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</si>
  <si>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</si>
  <si>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</si>
  <si>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</si>
  <si>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</si>
  <si>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</si>
  <si>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</si>
  <si>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</si>
  <si>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</si>
  <si>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</si>
  <si>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</si>
  <si>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</si>
  <si>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</si>
  <si>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</si>
  <si>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</si>
  <si>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</si>
  <si>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</si>
  <si>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</si>
  <si>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</si>
  <si>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</si>
  <si>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</si>
  <si>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</si>
  <si>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</si>
  <si>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</si>
  <si>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</si>
  <si>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</si>
  <si>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</si>
  <si>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</si>
  <si>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</si>
  <si>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</si>
  <si>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</si>
  <si>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</si>
  <si>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</si>
  <si>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</si>
  <si>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</si>
  <si>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</si>
  <si>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</si>
  <si>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</si>
  <si>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</si>
  <si>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</si>
  <si>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</si>
  <si>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</si>
  <si>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</si>
  <si>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</si>
  <si>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</si>
  <si>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</si>
  <si>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</si>
  <si>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</si>
  <si>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</si>
  <si>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</si>
  <si>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</si>
  <si>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</si>
  <si>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</si>
  <si>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</si>
  <si>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</si>
  <si>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</si>
  <si>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</si>
  <si>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</si>
  <si>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</si>
  <si>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</si>
  <si>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</si>
  <si>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</si>
  <si>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</si>
  <si>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</si>
  <si>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</si>
  <si>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</si>
  <si>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</si>
  <si>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</si>
  <si>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</si>
  <si>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</si>
  <si>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</si>
  <si>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</si>
  <si>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</si>
  <si>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</si>
  <si>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</si>
  <si>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</si>
  <si>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</si>
  <si>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</si>
  <si>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</si>
  <si>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</si>
  <si>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</si>
  <si>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</si>
  <si>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</si>
  <si>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</si>
  <si>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</si>
  <si>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</si>
  <si>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</si>
  <si>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</si>
  <si>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</si>
  <si>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</si>
  <si>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</si>
  <si>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</si>
  <si>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</si>
  <si>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</si>
  <si>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</si>
  <si>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</si>
  <si>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</si>
  <si>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</si>
  <si>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</si>
  <si>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</si>
  <si>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</si>
  <si>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</si>
  <si>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</si>
  <si>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</si>
  <si>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</si>
  <si>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</si>
  <si>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</si>
  <si>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</si>
  <si>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</si>
  <si>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</si>
  <si>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</si>
  <si>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</si>
  <si>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</si>
  <si>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</si>
  <si>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</si>
  <si>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</si>
  <si>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</si>
  <si>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</si>
  <si>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</si>
  <si>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</si>
  <si>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</si>
  <si>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</si>
  <si>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</si>
  <si>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</si>
  <si>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</si>
  <si>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</si>
  <si>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</si>
  <si>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</si>
  <si>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</si>
  <si>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</si>
  <si>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</si>
  <si>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</si>
  <si>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</si>
  <si>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</si>
  <si>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</si>
  <si>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</si>
  <si>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</si>
  <si>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</si>
  <si>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</si>
  <si>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</si>
  <si>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</si>
  <si>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</si>
  <si>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</si>
  <si>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</si>
  <si>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</si>
  <si>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</si>
  <si>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</si>
  <si>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</si>
  <si>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</si>
  <si>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</si>
  <si>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</si>
  <si>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</si>
  <si>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</si>
  <si>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</si>
  <si>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</si>
  <si>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</si>
  <si>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</si>
  <si>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</si>
  <si>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</si>
  <si>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</si>
  <si>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</si>
  <si>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</si>
  <si>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</si>
  <si>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</si>
  <si>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</si>
  <si>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</si>
  <si>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</si>
  <si>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</si>
  <si>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</si>
  <si>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</si>
  <si>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</si>
  <si>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</si>
  <si>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</si>
  <si>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</si>
  <si>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</si>
  <si>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</si>
  <si>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</si>
  <si>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</si>
  <si>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</si>
  <si>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</si>
  <si>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</si>
  <si>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</si>
  <si>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</si>
  <si>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</si>
  <si>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</si>
  <si>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</si>
  <si>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</si>
  <si>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</si>
  <si>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</si>
  <si>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</si>
  <si>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</si>
  <si>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</si>
  <si>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</si>
  <si>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</si>
  <si>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</si>
  <si>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</si>
  <si>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</si>
  <si>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</si>
  <si>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</si>
  <si>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</si>
  <si>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</si>
  <si>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</si>
  <si>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</si>
  <si>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</si>
  <si>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</si>
  <si>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</si>
  <si>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</si>
  <si>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</si>
  <si>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</si>
  <si>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</si>
  <si>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</si>
  <si>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</si>
  <si>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</si>
  <si>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</si>
  <si>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</si>
  <si>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</si>
  <si>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</si>
  <si>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</si>
  <si>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</si>
  <si>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</si>
  <si>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</si>
  <si>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</si>
  <si>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</si>
  <si>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</si>
  <si>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</si>
  <si>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</si>
  <si>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</si>
  <si>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</si>
  <si>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</si>
  <si>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</si>
  <si>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</si>
  <si>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</si>
  <si>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</si>
  <si>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</si>
  <si>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</si>
  <si>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</si>
  <si>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</si>
  <si>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</si>
  <si>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</si>
  <si>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</si>
  <si>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</si>
  <si>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</si>
  <si>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</si>
  <si>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</si>
  <si>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</si>
  <si>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</si>
  <si>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</si>
  <si>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</si>
  <si>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</si>
  <si>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</si>
  <si>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</si>
  <si>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</si>
  <si>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</si>
  <si>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</si>
  <si>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</si>
  <si>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</si>
  <si>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</si>
  <si>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</si>
  <si>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</si>
  <si>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</si>
  <si>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</si>
  <si>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</si>
  <si>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</si>
  <si>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</si>
  <si>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</si>
  <si>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</si>
  <si>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</si>
  <si>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</si>
  <si>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</si>
  <si>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</si>
  <si>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</si>
  <si>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</si>
  <si>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</si>
  <si>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</si>
  <si>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</si>
  <si>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</si>
  <si>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</si>
  <si>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</si>
  <si>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</si>
  <si>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</si>
  <si>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</si>
  <si>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</si>
  <si>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</si>
  <si>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</si>
  <si>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</si>
  <si>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</si>
  <si>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</si>
  <si>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</si>
  <si>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</si>
  <si>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</si>
  <si>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</si>
  <si>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</si>
  <si>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</si>
  <si>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</si>
  <si>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</si>
  <si>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</si>
  <si>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</si>
  <si>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</si>
  <si>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</si>
  <si>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</si>
  <si>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</si>
  <si>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</si>
  <si>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</si>
  <si>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</si>
  <si>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</si>
  <si>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</si>
  <si>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</si>
  <si>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</si>
  <si>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</si>
  <si>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</si>
  <si>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</si>
  <si>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</si>
  <si>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</si>
  <si>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</si>
  <si>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</si>
  <si>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</si>
  <si>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</si>
  <si>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</si>
  <si>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</si>
  <si>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</si>
  <si>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</si>
  <si>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</si>
  <si>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</si>
  <si>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</si>
  <si>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</si>
  <si>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</si>
  <si>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</si>
  <si>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</si>
  <si>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</si>
  <si>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</si>
  <si>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</si>
  <si>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</si>
  <si>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</si>
  <si>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</si>
  <si>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</si>
  <si>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</si>
  <si>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</si>
  <si>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</si>
  <si>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</si>
  <si>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</si>
  <si>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</si>
  <si>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</si>
  <si>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</si>
  <si>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</si>
  <si>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</si>
  <si>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</si>
  <si>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</si>
  <si>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</si>
  <si>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</si>
  <si>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</si>
  <si>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</si>
  <si>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</si>
  <si>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</si>
  <si>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</si>
  <si>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</si>
  <si>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</si>
  <si>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</si>
  <si>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</si>
  <si>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</si>
  <si>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</si>
  <si>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</si>
  <si>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</si>
  <si>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</si>
  <si>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</si>
  <si>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</si>
  <si>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</si>
  <si>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</si>
  <si>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</si>
  <si>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</si>
  <si>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</si>
  <si>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</si>
  <si>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</si>
  <si>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</si>
  <si>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</si>
  <si>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</si>
  <si>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</si>
  <si>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</si>
  <si>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</si>
  <si>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</si>
  <si>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</si>
  <si>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</si>
  <si>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</si>
  <si>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</si>
  <si>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</si>
  <si>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</si>
  <si>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</si>
  <si>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</si>
  <si>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</si>
  <si>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</si>
  <si>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</si>
  <si>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</si>
  <si>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</si>
  <si>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</si>
  <si>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</si>
  <si>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</si>
  <si>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</si>
  <si>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</si>
  <si>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</si>
  <si>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</si>
  <si>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</si>
  <si>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</si>
  <si>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</si>
  <si>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</si>
  <si>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</si>
  <si>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</si>
  <si>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</si>
  <si>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</si>
  <si>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</si>
  <si>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</si>
  <si>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</si>
  <si>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</si>
  <si>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</si>
  <si>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</si>
  <si>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</si>
  <si>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</si>
  <si>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</si>
  <si>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</si>
  <si>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</si>
  <si>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</si>
  <si>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</si>
  <si>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</si>
  <si>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</si>
  <si>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</si>
  <si>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</si>
  <si>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</si>
  <si>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</si>
  <si>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</si>
  <si>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</si>
  <si>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</si>
  <si>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</si>
  <si>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</si>
  <si>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</si>
  <si>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</si>
  <si>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</si>
  <si>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</si>
  <si>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</si>
  <si>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</si>
  <si>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</si>
  <si>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</si>
  <si>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</si>
  <si>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</si>
  <si>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</si>
  <si>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</si>
  <si>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</si>
  <si>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</si>
  <si>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</si>
  <si>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</si>
  <si>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</si>
  <si>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</si>
  <si>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</si>
  <si>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</si>
  <si>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</si>
  <si>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</si>
  <si>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</si>
  <si>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</si>
  <si>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</si>
  <si>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</si>
  <si>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</si>
  <si>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</si>
  <si>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</si>
  <si>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</si>
  <si>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</si>
  <si>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</si>
  <si>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</si>
  <si>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</si>
  <si>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</si>
  <si>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</si>
  <si>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</si>
  <si>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</si>
  <si>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</si>
  <si>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</si>
  <si>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</si>
  <si>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</si>
  <si>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</si>
  <si>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</si>
  <si>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</si>
  <si>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</si>
  <si>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</si>
  <si>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</si>
  <si>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</si>
  <si>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</si>
  <si>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</si>
  <si>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</si>
  <si>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</si>
  <si>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</si>
  <si>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</si>
  <si>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</si>
  <si>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</si>
  <si>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</si>
  <si>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</si>
  <si>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</si>
  <si>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</si>
  <si>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</si>
  <si>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</si>
  <si>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</si>
  <si>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</si>
  <si>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</si>
  <si>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</si>
  <si>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</si>
  <si>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</si>
  <si>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</si>
  <si>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</si>
  <si>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</si>
  <si>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</si>
  <si>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</si>
  <si>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</si>
  <si>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</si>
  <si>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</si>
  <si>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</si>
  <si>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</si>
  <si>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</si>
  <si>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</si>
  <si>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</si>
  <si>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</si>
  <si>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</si>
  <si>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</si>
  <si>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</si>
  <si>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</si>
  <si>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</si>
  <si>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</si>
  <si>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</si>
  <si>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</si>
  <si>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</si>
  <si>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</si>
  <si>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</si>
  <si>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</si>
  <si>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</si>
  <si>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</si>
  <si>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</si>
  <si>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</si>
  <si>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</si>
  <si>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</si>
  <si>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</si>
  <si>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</si>
  <si>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</si>
  <si>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</si>
  <si>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</si>
  <si>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</si>
  <si>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</si>
  <si>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</si>
  <si>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</si>
  <si>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</si>
  <si>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</si>
  <si>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</si>
  <si>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</si>
  <si>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</si>
  <si>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</si>
  <si>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</si>
  <si>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</si>
  <si>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</si>
  <si>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</si>
  <si>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</si>
  <si>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</si>
  <si>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</si>
  <si>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</si>
  <si>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</si>
  <si>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</si>
  <si>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</si>
  <si>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</si>
  <si>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</si>
  <si>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</si>
  <si>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</si>
  <si>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</si>
  <si>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</si>
  <si>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</si>
  <si>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</si>
  <si>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</si>
  <si>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</si>
  <si>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</si>
  <si>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</si>
  <si>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</si>
  <si>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</si>
  <si>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</si>
  <si>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</si>
  <si>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</si>
  <si>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</si>
  <si>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</si>
  <si>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</si>
  <si>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</si>
  <si>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</si>
  <si>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</si>
  <si>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</si>
  <si>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</si>
  <si>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</si>
  <si>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</si>
  <si>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</si>
  <si>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</si>
  <si>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</si>
  <si>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</si>
  <si>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</si>
  <si>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</si>
  <si>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</si>
  <si>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</si>
  <si>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</si>
  <si>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</si>
  <si>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</si>
  <si>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</si>
  <si>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</si>
  <si>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</si>
  <si>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</si>
  <si>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</si>
  <si>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</si>
  <si>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</si>
  <si>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</si>
  <si>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</si>
  <si>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</si>
  <si>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</si>
  <si>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</si>
  <si>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</si>
  <si>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</si>
  <si>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</si>
  <si>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</si>
  <si>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</si>
  <si>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</si>
  <si>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</si>
  <si>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</si>
  <si>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</si>
  <si>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</si>
  <si>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</si>
  <si>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</si>
  <si>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</si>
  <si>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</si>
  <si>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</si>
  <si>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</si>
  <si>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</si>
  <si>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</si>
  <si>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</si>
  <si>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</si>
  <si>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</si>
  <si>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</si>
  <si>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</si>
  <si>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</si>
  <si>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</si>
  <si>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</si>
  <si>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</si>
  <si>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</si>
  <si>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</si>
  <si>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</si>
  <si>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</si>
  <si>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</si>
  <si>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</si>
  <si>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</si>
  <si>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</si>
  <si>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</si>
  <si>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</si>
  <si>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</si>
  <si>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</si>
  <si>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</si>
  <si>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</si>
  <si>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</si>
  <si>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</si>
  <si>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</si>
  <si>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</si>
  <si>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</si>
  <si>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</si>
  <si>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</si>
  <si>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</si>
  <si>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</si>
  <si>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</si>
  <si>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</si>
  <si>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</si>
  <si>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</si>
  <si>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</si>
  <si>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</si>
  <si>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</si>
  <si>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</si>
  <si>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</si>
  <si>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</si>
  <si>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</si>
  <si>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</si>
  <si>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</si>
  <si>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</si>
  <si>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</si>
  <si>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</si>
  <si>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</si>
  <si>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</si>
  <si>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</si>
  <si>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</si>
  <si>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</si>
  <si>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</si>
  <si>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</si>
  <si>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</si>
  <si>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</si>
  <si>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</si>
  <si>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</si>
  <si>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</si>
  <si>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</si>
  <si>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</si>
  <si>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</si>
  <si>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</si>
  <si>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</si>
  <si>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</si>
  <si>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</si>
  <si>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</si>
  <si>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</si>
  <si>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</si>
  <si>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</si>
  <si>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</si>
  <si>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</si>
  <si>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</si>
  <si>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</si>
  <si>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</si>
  <si>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</si>
  <si>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</si>
  <si>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</si>
  <si>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</si>
  <si>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</si>
  <si>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</si>
  <si>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</si>
  <si>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</si>
  <si>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</si>
  <si>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</si>
  <si>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</si>
  <si>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</si>
  <si>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</si>
  <si>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</si>
  <si>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</si>
  <si>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</si>
  <si>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</si>
  <si>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</si>
  <si>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</si>
  <si>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</si>
  <si>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</si>
  <si>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</si>
  <si>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</si>
  <si>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</si>
  <si>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</si>
  <si>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</si>
  <si>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</si>
  <si>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</si>
  <si>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</si>
  <si>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</si>
  <si>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</si>
  <si>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</si>
  <si>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</si>
  <si>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</si>
  <si>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</si>
  <si>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</si>
  <si>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</si>
  <si>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</si>
  <si>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</si>
  <si>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</si>
  <si>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</si>
  <si>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</si>
  <si>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</si>
  <si>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</si>
  <si>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</si>
  <si>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</si>
  <si>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</si>
  <si>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</si>
  <si>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</si>
  <si>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</si>
  <si>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</si>
  <si>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</si>
  <si>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</si>
  <si>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</si>
  <si>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</si>
  <si>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</si>
  <si>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</si>
  <si>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</si>
  <si>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</si>
  <si>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</si>
  <si>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</si>
  <si>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</si>
  <si>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</si>
  <si>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</si>
  <si>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</si>
  <si>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</si>
  <si>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</si>
  <si>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</si>
  <si>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</si>
  <si>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</si>
  <si>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</si>
  <si>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</si>
  <si>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</si>
  <si>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</si>
  <si>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</si>
  <si>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</si>
  <si>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</si>
  <si>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</si>
  <si>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</si>
  <si>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</si>
  <si>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</si>
  <si>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</si>
  <si>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</si>
  <si>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</si>
  <si>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</si>
  <si>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</si>
  <si>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</si>
  <si>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</si>
  <si>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</si>
  <si>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</si>
  <si>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</si>
  <si>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</si>
  <si>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</si>
  <si>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</si>
  <si>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</si>
  <si>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</si>
  <si>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</si>
  <si>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</si>
  <si>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</si>
  <si>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</si>
  <si>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</si>
  <si>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</si>
  <si>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</si>
  <si>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</si>
  <si>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</si>
  <si>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</si>
  <si>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</si>
  <si>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</si>
  <si>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</si>
  <si>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</si>
  <si>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</si>
  <si>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</si>
  <si>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</si>
  <si>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</si>
  <si>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</si>
  <si>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</si>
  <si>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</si>
  <si>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</si>
  <si>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</si>
  <si>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</si>
  <si>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</si>
  <si>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</si>
  <si>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</si>
  <si>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</si>
  <si>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</si>
  <si>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</si>
  <si>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</si>
  <si>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</si>
  <si>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</si>
  <si>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</si>
  <si>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</si>
  <si>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</si>
  <si>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</si>
  <si>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</si>
  <si>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</si>
  <si>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</si>
  <si>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</si>
  <si>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</si>
  <si>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</si>
  <si>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</si>
  <si>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</si>
  <si>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</si>
  <si>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</si>
  <si>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</si>
  <si>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</si>
  <si>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</si>
  <si>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</si>
  <si>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</si>
  <si>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</si>
  <si>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</si>
  <si>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</si>
  <si>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</si>
  <si>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</si>
  <si>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</si>
  <si>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</si>
  <si>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</si>
  <si>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</si>
  <si>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</si>
  <si>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</si>
  <si>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</si>
  <si>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</si>
  <si>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</si>
  <si>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</si>
  <si>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</si>
  <si>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</si>
  <si>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</si>
  <si>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</si>
  <si>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</si>
  <si>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</si>
  <si>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</si>
  <si>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</si>
  <si>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</si>
  <si>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</si>
  <si>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</si>
  <si>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</si>
  <si>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</si>
  <si>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</si>
  <si>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</si>
  <si>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</si>
  <si>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</si>
  <si>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</si>
  <si>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</si>
  <si>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</si>
  <si>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</si>
  <si>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</si>
  <si>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</si>
  <si>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</si>
  <si>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</si>
  <si>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</si>
  <si>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</si>
  <si>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</si>
  <si>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</si>
  <si>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</si>
  <si>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</si>
  <si>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</si>
  <si>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</si>
  <si>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</si>
  <si>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</si>
  <si>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</si>
  <si>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</si>
  <si>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</si>
  <si>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</si>
  <si>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</si>
  <si>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</si>
  <si>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</si>
  <si>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</si>
  <si>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</si>
  <si>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</si>
  <si>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</si>
  <si>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</si>
  <si>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</si>
  <si>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</si>
  <si>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</si>
  <si>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</si>
  <si>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</si>
  <si>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</si>
  <si>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</si>
  <si>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</si>
  <si>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</si>
  <si>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</si>
  <si>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</si>
  <si>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</si>
  <si>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</si>
  <si>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</si>
  <si>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</si>
  <si>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</si>
  <si>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</si>
  <si>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</si>
  <si>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</si>
  <si>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</si>
  <si>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</si>
  <si>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</si>
  <si>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</si>
  <si>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</si>
  <si>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</si>
  <si>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</si>
  <si>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</si>
  <si>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</si>
  <si>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</si>
  <si>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</si>
  <si>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</si>
  <si>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</si>
  <si>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</si>
  <si>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</si>
  <si>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</si>
  <si>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</si>
  <si>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</si>
  <si>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</si>
  <si>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</si>
  <si>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</si>
  <si>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</si>
  <si>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</si>
  <si>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</si>
  <si>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</si>
  <si>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</si>
  <si>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</si>
  <si>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</si>
  <si>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</si>
  <si>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</si>
  <si>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</si>
  <si>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</si>
  <si>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</si>
  <si>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</si>
  <si>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</si>
  <si>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</si>
  <si>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</si>
  <si>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</si>
  <si>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</si>
  <si>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</si>
  <si>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</si>
  <si>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</si>
  <si>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</si>
  <si>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</si>
  <si>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</si>
  <si>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</si>
  <si>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</si>
  <si>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</si>
  <si>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</si>
  <si>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</si>
  <si>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</si>
  <si>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</si>
  <si>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</si>
  <si>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</si>
  <si>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</si>
  <si>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</si>
  <si>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</si>
  <si>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</si>
  <si>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</si>
  <si>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</si>
  <si>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</si>
  <si>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</si>
  <si>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</si>
  <si>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</si>
  <si>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</si>
  <si>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</si>
  <si>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</si>
  <si>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</si>
  <si>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</si>
  <si>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</si>
  <si>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</si>
  <si>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</si>
  <si>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</si>
  <si>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</si>
  <si>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</si>
  <si>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</si>
  <si>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</si>
  <si>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</si>
  <si>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</si>
  <si>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</si>
  <si>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</si>
  <si>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</si>
  <si>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</si>
  <si>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</si>
  <si>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</si>
  <si>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</si>
  <si>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</si>
  <si>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</si>
  <si>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</si>
  <si>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</si>
  <si>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</si>
  <si>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</si>
  <si>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</si>
  <si>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</si>
  <si>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</si>
  <si>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</si>
  <si>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</si>
  <si>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</si>
  <si>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</si>
  <si>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</si>
  <si>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</si>
  <si>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</si>
  <si>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</si>
  <si>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</si>
  <si>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</si>
  <si>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</si>
  <si>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</si>
  <si>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</si>
  <si>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</si>
  <si>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</si>
  <si>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</si>
  <si>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</si>
  <si>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</si>
  <si>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</si>
  <si>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</si>
  <si>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</si>
  <si>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</si>
  <si>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</si>
  <si>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</si>
  <si>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</si>
  <si>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</si>
  <si>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</si>
  <si>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</si>
  <si>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</si>
  <si>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</si>
  <si>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</si>
  <si>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</si>
  <si>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</si>
  <si>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</si>
  <si>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</si>
  <si>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</si>
  <si>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</si>
  <si>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</si>
  <si>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</si>
  <si>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</si>
  <si>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</si>
  <si>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</si>
  <si>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</si>
  <si>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</si>
  <si>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</si>
  <si>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</si>
  <si>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</si>
  <si>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</si>
  <si>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</si>
  <si>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</si>
  <si>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</si>
  <si>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</si>
  <si>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</si>
  <si>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</si>
  <si>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</si>
  <si>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</si>
  <si>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</si>
  <si>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</si>
  <si>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</si>
  <si>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</si>
  <si>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</si>
  <si>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</si>
  <si>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</si>
  <si>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</si>
  <si>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</si>
  <si>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</si>
  <si>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</si>
  <si>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</si>
  <si>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</si>
  <si>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</si>
  <si>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</si>
  <si>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</si>
  <si>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</si>
  <si>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</si>
  <si>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</si>
  <si>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</si>
  <si>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</si>
  <si>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</si>
  <si>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</si>
  <si>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</si>
  <si>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</si>
  <si>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</si>
  <si>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</si>
  <si>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</si>
  <si>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</si>
  <si>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</si>
  <si>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</si>
  <si>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</si>
  <si>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</si>
  <si>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</si>
  <si>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</si>
  <si>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</si>
  <si>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</si>
  <si>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</si>
  <si>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</si>
  <si>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</si>
  <si>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</si>
  <si>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</si>
  <si>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</si>
  <si>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</si>
  <si>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</si>
  <si>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</si>
  <si>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</si>
  <si>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</si>
  <si>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</si>
  <si>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</si>
  <si>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</si>
  <si>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</si>
  <si>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</si>
  <si>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</si>
  <si>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</si>
  <si>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</si>
  <si>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</si>
  <si>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</si>
  <si>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</si>
  <si>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</si>
  <si>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</si>
  <si>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</si>
  <si>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</si>
  <si>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</si>
  <si>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</si>
  <si>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</si>
  <si>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</si>
  <si>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</si>
  <si>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</si>
  <si>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</si>
  <si>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</si>
  <si>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</si>
  <si>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</si>
  <si>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</si>
  <si>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</si>
  <si>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</si>
  <si>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</si>
  <si>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</si>
  <si>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</si>
  <si>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</si>
  <si>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</si>
  <si>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</si>
  <si>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</si>
  <si>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</si>
  <si>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</si>
  <si>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</si>
  <si>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</si>
  <si>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</si>
  <si>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</si>
  <si>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</si>
  <si>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</si>
  <si>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</si>
  <si>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</si>
  <si>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</si>
  <si>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</si>
  <si>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</si>
  <si>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</si>
  <si>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</si>
  <si>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</si>
  <si>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</si>
  <si>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</si>
  <si>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</si>
  <si>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</si>
  <si>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</si>
  <si>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</si>
  <si>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</si>
  <si>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</si>
  <si>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</si>
  <si>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</si>
  <si>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</si>
  <si>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</si>
  <si>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</si>
  <si>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</si>
  <si>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</si>
  <si>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</si>
  <si>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</si>
  <si>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</si>
  <si>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</si>
  <si>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</si>
  <si>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</si>
  <si>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</si>
  <si>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</si>
  <si>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</si>
  <si>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</si>
  <si>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</si>
  <si>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</si>
  <si>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</si>
  <si>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</si>
  <si>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</si>
  <si>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</si>
  <si>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</si>
  <si>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</si>
  <si>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</si>
  <si>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</si>
  <si>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</si>
  <si>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</si>
  <si>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</si>
  <si>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</si>
  <si>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</si>
  <si>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</si>
  <si>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</si>
  <si>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</si>
  <si>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</si>
  <si>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</si>
  <si>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</si>
  <si>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</si>
  <si>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</si>
  <si>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</si>
  <si>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</si>
  <si>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</si>
  <si>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</si>
  <si>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</si>
  <si>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</si>
  <si>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</si>
  <si>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</si>
  <si>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</si>
  <si>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</si>
  <si>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</si>
  <si>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</si>
  <si>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</si>
  <si>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</si>
  <si>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</si>
  <si>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</si>
  <si>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</si>
  <si>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</si>
  <si>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</si>
  <si>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</si>
  <si>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</si>
  <si>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</si>
  <si>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</si>
  <si>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</si>
  <si>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</si>
  <si>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</si>
  <si>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</si>
  <si>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</si>
  <si>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</si>
  <si>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</si>
  <si>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</si>
  <si>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</si>
  <si>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</si>
  <si>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</si>
  <si>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</si>
  <si>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</si>
  <si>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</si>
  <si>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</si>
  <si>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</si>
  <si>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</si>
  <si>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</si>
  <si>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</si>
  <si>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</si>
  <si>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</si>
  <si>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</si>
  <si>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</si>
  <si>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</si>
  <si>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</si>
  <si>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</si>
  <si>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</si>
  <si>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</si>
  <si>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</si>
  <si>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</si>
  <si>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</si>
  <si>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</si>
  <si>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</si>
  <si>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</si>
  <si>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</si>
  <si>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</si>
  <si>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</si>
  <si>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</si>
  <si>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</si>
  <si>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</si>
  <si>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</si>
  <si>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</si>
  <si>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</si>
  <si>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</si>
  <si>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</si>
  <si>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</si>
  <si>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</si>
  <si>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</si>
  <si>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</si>
  <si>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</si>
  <si>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</si>
  <si>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</si>
  <si>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</si>
  <si>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</si>
  <si>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</si>
  <si>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</si>
  <si>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</si>
  <si>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</si>
  <si>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</si>
  <si>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</si>
  <si>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</si>
  <si>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</si>
  <si>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</si>
  <si>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</si>
  <si>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</si>
  <si>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</si>
  <si>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</si>
  <si>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</si>
  <si>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</si>
  <si>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</si>
  <si>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</si>
  <si>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</si>
  <si>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</si>
  <si>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</si>
  <si>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</si>
  <si>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</si>
  <si>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</si>
  <si>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</si>
  <si>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</si>
  <si>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</si>
  <si>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</si>
  <si>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</si>
  <si>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</si>
  <si>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</si>
  <si>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</si>
  <si>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</si>
  <si>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</si>
  <si>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</si>
  <si>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</si>
  <si>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</si>
  <si>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</si>
  <si>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</si>
  <si>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</si>
  <si>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</si>
  <si>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</si>
  <si>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</si>
  <si>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</si>
  <si>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</si>
  <si>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</si>
  <si>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</si>
  <si>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</si>
  <si>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</si>
  <si>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</si>
  <si>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</si>
  <si>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</si>
  <si>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</si>
  <si>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</si>
  <si>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</si>
  <si>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</si>
  <si>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</si>
  <si>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</si>
  <si>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</si>
  <si>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</si>
  <si>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</si>
  <si>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</si>
  <si>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</si>
  <si>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</si>
  <si>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</si>
  <si>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</si>
  <si>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</si>
  <si>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</si>
  <si>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</si>
  <si>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</si>
  <si>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</si>
  <si>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</si>
  <si>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</si>
  <si>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</si>
  <si>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</si>
  <si>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</si>
  <si>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</si>
  <si>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</si>
  <si>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</si>
  <si>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</si>
  <si>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</si>
  <si>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</si>
  <si>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</si>
  <si>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</si>
  <si>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</si>
  <si>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</si>
  <si>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</si>
  <si>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</si>
  <si>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</si>
  <si>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</si>
  <si>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</si>
  <si>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</si>
  <si>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</si>
  <si>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</si>
  <si>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</si>
  <si>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</si>
  <si>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</si>
  <si>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</si>
  <si>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</si>
  <si>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</si>
  <si>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</si>
  <si>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</si>
  <si>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</si>
  <si>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</si>
  <si>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</si>
  <si>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</si>
  <si>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</si>
  <si>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</si>
  <si>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</si>
  <si>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</si>
  <si>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</si>
  <si>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</si>
  <si>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</si>
  <si>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</si>
  <si>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</si>
  <si>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</si>
  <si>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</si>
  <si>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</si>
  <si>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</si>
  <si>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</si>
  <si>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</si>
  <si>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</si>
  <si>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</si>
  <si>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</si>
  <si>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</si>
  <si>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</si>
  <si>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</si>
  <si>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</si>
  <si>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</si>
  <si>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</si>
  <si>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</si>
  <si>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</si>
  <si>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</si>
  <si>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</si>
  <si>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</si>
  <si>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</si>
  <si>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</si>
  <si>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</si>
  <si>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</si>
  <si>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</si>
  <si>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</si>
  <si>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</si>
  <si>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</si>
  <si>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</si>
  <si>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</si>
  <si>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</si>
  <si>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</si>
  <si>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</si>
  <si>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</si>
  <si>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</si>
  <si>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</si>
  <si>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</si>
  <si>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</si>
  <si>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</si>
  <si>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</si>
  <si>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</si>
  <si>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</si>
  <si>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</si>
  <si>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</si>
  <si>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</si>
  <si>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</si>
  <si>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</si>
  <si>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</si>
  <si>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</si>
  <si>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</si>
  <si>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</si>
  <si>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</si>
  <si>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</si>
  <si>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</si>
  <si>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</si>
  <si>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</si>
  <si>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</si>
  <si>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</si>
  <si>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</si>
  <si>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</si>
  <si>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</si>
  <si>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</si>
  <si>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</si>
  <si>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</si>
  <si>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</si>
  <si>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</si>
  <si>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</si>
  <si>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</si>
  <si>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</si>
  <si>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</si>
  <si>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</si>
  <si>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</si>
  <si>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</si>
  <si>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</si>
  <si>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</si>
  <si>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</si>
  <si>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</si>
  <si>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</si>
  <si>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</si>
  <si>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</si>
  <si>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</si>
  <si>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</si>
  <si>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</si>
  <si>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</si>
  <si>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</si>
  <si>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</si>
  <si>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</si>
  <si>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</si>
  <si>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</si>
  <si>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</si>
  <si>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</si>
  <si>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</si>
  <si>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</si>
  <si>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</si>
  <si>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</si>
  <si>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</si>
  <si>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</si>
  <si>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</si>
  <si>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</si>
  <si>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</si>
  <si>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</si>
  <si>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</si>
  <si>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</si>
  <si>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</si>
  <si>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</si>
  <si>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</si>
  <si>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</si>
  <si>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</si>
  <si>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</si>
  <si>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</si>
  <si>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</si>
  <si>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</si>
  <si>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</si>
  <si>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</si>
  <si>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</si>
  <si>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</si>
  <si>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</si>
  <si>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</si>
  <si>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</si>
  <si>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</si>
  <si>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</si>
  <si>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</si>
  <si>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</si>
  <si>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</si>
  <si>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</si>
  <si>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</si>
  <si>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</si>
  <si>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</si>
  <si>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</si>
  <si>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</si>
  <si>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</si>
  <si>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</si>
  <si>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</si>
  <si>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</si>
  <si>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</si>
  <si>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</si>
  <si>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</si>
  <si>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</si>
  <si>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</si>
  <si>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</si>
  <si>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</si>
  <si>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</si>
  <si>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</si>
  <si>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</si>
  <si>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</si>
  <si>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</si>
  <si>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</si>
  <si>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</si>
  <si>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</si>
  <si>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</si>
  <si>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</si>
  <si>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</si>
  <si>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</si>
  <si>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</si>
  <si>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</si>
  <si>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</si>
  <si>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</si>
  <si>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</si>
  <si>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</si>
  <si>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</si>
  <si>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</si>
  <si>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</si>
  <si>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</si>
  <si>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</si>
  <si>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</si>
  <si>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</si>
  <si>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</si>
  <si>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</si>
  <si>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</si>
  <si>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</si>
  <si>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</si>
  <si>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</si>
  <si>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</si>
  <si>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</si>
  <si>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</si>
  <si>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</si>
  <si>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</si>
  <si>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</si>
  <si>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</si>
  <si>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</si>
  <si>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</si>
  <si>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</si>
  <si>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</si>
  <si>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</si>
  <si>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</si>
  <si>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</si>
  <si>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</si>
  <si>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</si>
  <si>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</si>
  <si>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</si>
  <si>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</si>
  <si>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</si>
  <si>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</si>
  <si>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</si>
  <si>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</si>
  <si>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</si>
  <si>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</si>
  <si>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</si>
  <si>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</si>
  <si>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</si>
  <si>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</si>
  <si>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</si>
  <si>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</si>
  <si>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</si>
  <si>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</si>
  <si>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</si>
  <si>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</si>
  <si>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</si>
  <si>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</si>
  <si>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</si>
  <si>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</si>
  <si>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</si>
  <si>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</si>
  <si>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</si>
  <si>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</si>
  <si>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</si>
  <si>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</si>
  <si>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</si>
  <si>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</si>
  <si>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</si>
  <si>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</si>
  <si>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</si>
  <si>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</si>
  <si>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</si>
  <si>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</si>
  <si>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</si>
  <si>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</si>
  <si>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</si>
  <si>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</si>
  <si>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</si>
  <si>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</si>
  <si>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</si>
  <si>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</si>
  <si>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</si>
  <si>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</si>
  <si>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</si>
  <si>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</si>
  <si>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</si>
  <si>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</si>
  <si>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</si>
  <si>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</si>
  <si>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</si>
  <si>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</si>
  <si>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</si>
  <si>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</si>
  <si>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</si>
  <si>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</si>
  <si>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</si>
  <si>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</si>
  <si>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</si>
  <si>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</si>
  <si>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</si>
  <si>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</si>
  <si>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</si>
  <si>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</si>
  <si>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</si>
  <si>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</si>
  <si>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</si>
  <si>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</si>
  <si>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</si>
  <si>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</si>
  <si>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</si>
  <si>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</si>
  <si>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</si>
  <si>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</si>
  <si>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</si>
  <si>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</si>
  <si>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</si>
  <si>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</si>
  <si>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</si>
  <si>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</si>
  <si>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</si>
  <si>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</si>
  <si>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</si>
  <si>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</si>
  <si>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</si>
  <si>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</si>
  <si>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</si>
  <si>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</si>
  <si>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</si>
  <si>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</si>
  <si>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</si>
  <si>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</si>
  <si>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</si>
  <si>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</si>
  <si>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</si>
  <si>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</si>
  <si>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</si>
  <si>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</si>
  <si>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</si>
  <si>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</si>
  <si>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</si>
  <si>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</si>
  <si>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</si>
  <si>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</si>
  <si>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</si>
  <si>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</si>
  <si>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</si>
  <si>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</si>
  <si>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</si>
  <si>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</si>
  <si>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</si>
  <si>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</si>
  <si>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</si>
  <si>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</si>
  <si>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</si>
  <si>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</si>
  <si>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</si>
  <si>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</si>
  <si>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</si>
  <si>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</si>
  <si>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</si>
  <si>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</si>
  <si>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</si>
  <si>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</si>
  <si>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</si>
  <si>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</si>
  <si>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</si>
  <si>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</si>
  <si>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</si>
  <si>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</si>
  <si>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</si>
  <si>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</si>
  <si>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</si>
  <si>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</si>
  <si>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</si>
  <si>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</si>
  <si>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</si>
  <si>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</si>
  <si>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</si>
  <si>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</si>
  <si>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</si>
  <si>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</si>
  <si>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</si>
  <si>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</si>
  <si>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</si>
  <si>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</si>
  <si>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</si>
  <si>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</si>
  <si>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</si>
  <si>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</si>
  <si>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</si>
  <si>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</si>
  <si>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</si>
  <si>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</si>
  <si>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</si>
  <si>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</si>
  <si>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</si>
  <si>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</si>
  <si>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</si>
  <si>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</si>
  <si>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</si>
  <si>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</si>
  <si>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</si>
  <si>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</si>
  <si>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</si>
  <si>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</si>
  <si>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</si>
  <si>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</si>
  <si>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</si>
  <si>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</si>
  <si>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</si>
  <si>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</si>
  <si>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</si>
  <si>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</si>
  <si>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</si>
  <si>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</si>
  <si>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</si>
  <si>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</si>
  <si>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</si>
  <si>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</si>
  <si>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</si>
  <si>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</si>
  <si>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</si>
  <si>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</si>
  <si>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</si>
  <si>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</si>
  <si>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</si>
  <si>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</si>
  <si>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</si>
  <si>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</si>
  <si>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</si>
  <si>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</si>
  <si>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</si>
  <si>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</si>
  <si>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</si>
  <si>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</si>
  <si>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</si>
  <si>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</si>
  <si>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</si>
  <si>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</si>
  <si>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</si>
  <si>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</si>
  <si>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</si>
  <si>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</si>
  <si>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</si>
  <si>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</si>
  <si>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</si>
  <si>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</si>
  <si>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</si>
  <si>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</si>
  <si>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</si>
  <si>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</si>
  <si>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</si>
  <si>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</si>
  <si>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</si>
  <si>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</si>
  <si>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</si>
  <si>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</si>
  <si>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</si>
  <si>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</si>
  <si>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</si>
  <si>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</si>
  <si>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</si>
  <si>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</si>
  <si>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</si>
  <si>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</si>
  <si>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</si>
  <si>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</si>
  <si>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</si>
  <si>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</si>
  <si>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</si>
  <si>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</si>
  <si>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</si>
  <si>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</si>
  <si>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</si>
  <si>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</si>
  <si>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</si>
  <si>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</si>
  <si>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</si>
  <si>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</si>
  <si>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</si>
  <si>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</si>
  <si>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</si>
  <si>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</si>
  <si>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</si>
  <si>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</si>
  <si>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</si>
  <si>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</si>
  <si>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</si>
  <si>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</si>
  <si>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</si>
  <si>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</si>
  <si>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</si>
  <si>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</si>
  <si>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</si>
  <si>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</si>
  <si>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</si>
  <si>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</si>
  <si>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</si>
  <si>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</si>
  <si>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</si>
  <si>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</si>
  <si>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</si>
  <si>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</si>
  <si>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</si>
  <si>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</si>
  <si>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</si>
  <si>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</si>
  <si>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</si>
  <si>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</si>
  <si>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</si>
  <si>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</si>
  <si>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</si>
  <si>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</si>
  <si>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</si>
  <si>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</si>
  <si>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</si>
  <si>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</si>
  <si>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</si>
  <si>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</si>
  <si>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</si>
  <si>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</si>
  <si>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</si>
  <si>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</si>
  <si>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</si>
  <si>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</si>
  <si>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</si>
  <si>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</si>
  <si>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</si>
  <si>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</si>
  <si>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</si>
  <si>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</si>
  <si>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</si>
  <si>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</si>
  <si>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</si>
  <si>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</si>
  <si>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</si>
  <si>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</si>
  <si>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</si>
  <si>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</si>
  <si>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</si>
  <si>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</si>
  <si>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</si>
  <si>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</si>
  <si>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</si>
  <si>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</si>
  <si>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</si>
  <si>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</si>
  <si>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</si>
  <si>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</si>
  <si>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</si>
  <si>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</si>
  <si>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</si>
  <si>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</si>
  <si>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</si>
  <si>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</si>
  <si>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</si>
  <si>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</si>
  <si>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</si>
  <si>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</si>
  <si>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</si>
  <si>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</si>
  <si>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</si>
  <si>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</si>
  <si>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</si>
  <si>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</si>
  <si>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</si>
  <si>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</si>
  <si>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</si>
  <si>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</si>
  <si>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</si>
  <si>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Vargas</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</si>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</sst>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915">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57" borderId="0" applyNumberFormat="0" applyBorder="0" applyAlignment="0" applyProtection="0"/>
    <xf numFmtId="0" fontId="115" fillId="61" borderId="0" applyNumberFormat="0" applyBorder="0" applyAlignment="0" applyProtection="0"/>
    <xf numFmtId="0" fontId="115" fillId="65" borderId="0" applyNumberFormat="0" applyBorder="0" applyAlignment="0" applyProtection="0"/>
    <xf numFmtId="0" fontId="115" fillId="69" borderId="0" applyNumberFormat="0" applyBorder="0" applyAlignment="0" applyProtection="0"/>
    <xf numFmtId="0" fontId="115" fillId="73" borderId="0" applyNumberFormat="0" applyBorder="0" applyAlignment="0" applyProtection="0"/>
    <xf numFmtId="0" fontId="115" fillId="77" borderId="0" applyNumberFormat="0" applyBorder="0" applyAlignment="0" applyProtection="0"/>
    <xf numFmtId="0" fontId="115" fillId="58" borderId="0" applyNumberFormat="0" applyBorder="0" applyAlignment="0" applyProtection="0"/>
    <xf numFmtId="0" fontId="115" fillId="62"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5" fillId="74" borderId="0" applyNumberFormat="0" applyBorder="0" applyAlignment="0" applyProtection="0"/>
    <xf numFmtId="0" fontId="115" fillId="78" borderId="0" applyNumberFormat="0" applyBorder="0" applyAlignment="0" applyProtection="0"/>
    <xf numFmtId="0" fontId="116" fillId="59" borderId="0" applyNumberFormat="0" applyBorder="0" applyAlignment="0" applyProtection="0"/>
    <xf numFmtId="0" fontId="116" fillId="63" borderId="0" applyNumberFormat="0" applyBorder="0" applyAlignment="0" applyProtection="0"/>
    <xf numFmtId="0" fontId="116" fillId="67" borderId="0" applyNumberFormat="0" applyBorder="0" applyAlignment="0" applyProtection="0"/>
    <xf numFmtId="0" fontId="116" fillId="71" borderId="0" applyNumberFormat="0" applyBorder="0" applyAlignment="0" applyProtection="0"/>
    <xf numFmtId="0" fontId="116" fillId="75" borderId="0" applyNumberFormat="0" applyBorder="0" applyAlignment="0" applyProtection="0"/>
    <xf numFmtId="0" fontId="116" fillId="79" borderId="0" applyNumberFormat="0" applyBorder="0" applyAlignment="0" applyProtection="0"/>
    <xf numFmtId="0" fontId="116" fillId="56" borderId="0" applyNumberFormat="0" applyBorder="0" applyAlignment="0" applyProtection="0"/>
    <xf numFmtId="0" fontId="116" fillId="60" borderId="0" applyNumberFormat="0" applyBorder="0" applyAlignment="0" applyProtection="0"/>
    <xf numFmtId="0" fontId="116" fillId="64" borderId="0" applyNumberFormat="0" applyBorder="0" applyAlignment="0" applyProtection="0"/>
    <xf numFmtId="0" fontId="116" fillId="68" borderId="0" applyNumberFormat="0" applyBorder="0" applyAlignment="0" applyProtection="0"/>
    <xf numFmtId="0" fontId="116" fillId="72" borderId="0" applyNumberFormat="0" applyBorder="0" applyAlignment="0" applyProtection="0"/>
    <xf numFmtId="0" fontId="116" fillId="76" borderId="0" applyNumberFormat="0" applyBorder="0" applyAlignment="0" applyProtection="0"/>
    <xf numFmtId="0" fontId="51" fillId="50" borderId="0" applyNumberFormat="0" applyBorder="0" applyAlignment="0" applyProtection="0"/>
    <xf numFmtId="0" fontId="117" fillId="50" borderId="0" applyNumberFormat="0" applyBorder="0" applyAlignment="0" applyProtection="0"/>
    <xf numFmtId="0" fontId="118" fillId="53" borderId="1" applyNumberFormat="0" applyAlignment="0" applyProtection="0"/>
    <xf numFmtId="0" fontId="119" fillId="54" borderId="2" applyNumberFormat="0" applyAlignment="0" applyProtection="0"/>
    <xf numFmtId="0" fontId="120" fillId="0" borderId="0" applyNumberFormat="0" applyFill="0" applyBorder="0" applyAlignment="0" applyProtection="0"/>
    <xf numFmtId="0" fontId="121" fillId="49" borderId="0" applyNumberFormat="0" applyBorder="0" applyAlignment="0" applyProtection="0"/>
    <xf numFmtId="0" fontId="122" fillId="0" borderId="3" applyNumberFormat="0" applyFill="0" applyAlignment="0" applyProtection="0"/>
    <xf numFmtId="0" fontId="123" fillId="0" borderId="63" applyNumberFormat="0" applyFill="0" applyAlignment="0" applyProtection="0"/>
    <xf numFmtId="0" fontId="124" fillId="0" borderId="5" applyNumberFormat="0" applyFill="0" applyAlignment="0" applyProtection="0"/>
    <xf numFmtId="0" fontId="124" fillId="0" borderId="0" applyNumberFormat="0" applyFill="0" applyBorder="0" applyAlignment="0" applyProtection="0"/>
    <xf numFmtId="0" fontId="11" fillId="0" borderId="0" applyNumberFormat="0" applyFill="0" applyBorder="0" applyAlignment="0" applyProtection="0">
      <alignment vertical="top"/>
      <protection locked="0"/>
    </xf>
    <xf numFmtId="166" fontId="60" fillId="0" borderId="0" applyNumberFormat="0" applyFill="0" applyBorder="0" applyAlignment="0" applyProtection="0"/>
    <xf numFmtId="0" fontId="125" fillId="0" borderId="0" applyNumberFormat="0" applyFill="0" applyBorder="0" applyAlignment="0" applyProtection="0"/>
    <xf numFmtId="166" fontId="60" fillId="0" borderId="0" applyNumberFormat="0" applyFill="0" applyBorder="0" applyAlignment="0" applyProtection="0">
      <alignment vertical="top"/>
      <protection locked="0"/>
    </xf>
    <xf numFmtId="166" fontId="60" fillId="0" borderId="0" applyNumberFormat="0" applyFill="0" applyBorder="0" applyAlignment="0" applyProtection="0">
      <alignment vertical="top"/>
      <protection locked="0"/>
    </xf>
    <xf numFmtId="0" fontId="126" fillId="0" borderId="0" applyNumberFormat="0" applyFill="0" applyBorder="0" applyAlignment="0" applyProtection="0"/>
    <xf numFmtId="0" fontId="11" fillId="0" borderId="0" applyNumberFormat="0" applyFill="0" applyBorder="0" applyAlignment="0" applyProtection="0">
      <alignment vertical="top"/>
      <protection locked="0"/>
    </xf>
    <xf numFmtId="166" fontId="60" fillId="0" borderId="0" applyNumberFormat="0" applyFill="0" applyBorder="0" applyAlignment="0" applyProtection="0">
      <alignment vertical="top"/>
      <protection locked="0"/>
    </xf>
    <xf numFmtId="0" fontId="127" fillId="52" borderId="1" applyNumberFormat="0" applyAlignment="0" applyProtection="0"/>
    <xf numFmtId="0" fontId="128" fillId="0" borderId="6" applyNumberFormat="0" applyFill="0" applyAlignment="0" applyProtection="0"/>
    <xf numFmtId="0" fontId="129" fillId="5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0" fillId="0" borderId="0">
      <alignment vertical="center"/>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1" fillId="0" borderId="0"/>
    <xf numFmtId="0" fontId="115" fillId="55" borderId="7" applyNumberFormat="0" applyFont="0" applyAlignment="0" applyProtection="0"/>
    <xf numFmtId="0" fontId="132" fillId="53" borderId="8"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3" fillId="0" borderId="0" applyNumberFormat="0" applyFill="0" applyBorder="0" applyAlignment="0" applyProtection="0"/>
    <xf numFmtId="0" fontId="134" fillId="0" borderId="9" applyNumberFormat="0" applyFill="0" applyAlignment="0" applyProtection="0"/>
    <xf numFmtId="0" fontId="13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915">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2 4" xfId="829" xr:uid="{021B0F17-3A40-4B93-B318-78BAD6AFE4BB}"/>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2 4" xfId="830" xr:uid="{ADA58977-46BD-4DA1-8F59-1942E3F5F636}"/>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2 4" xfId="831" xr:uid="{340FB626-E223-4F14-8CA1-F5CC9EF79FDF}"/>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2 4" xfId="832" xr:uid="{D60FBCEB-E6E1-4DB8-A8E8-55E4F0D93ACB}"/>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2 4" xfId="833" xr:uid="{EBC1188F-A7B3-4EE2-BFA3-47E6C383CF7C}"/>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2 4" xfId="834" xr:uid="{5911240D-D890-47EA-BFA6-94DE3C01842B}"/>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2 4" xfId="835" xr:uid="{9A5E08D2-078F-4483-980D-C6D2EB59C090}"/>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2 4" xfId="836" xr:uid="{B04AFFBF-1D20-40A1-971F-8408002C3DBE}"/>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2 4" xfId="837" xr:uid="{23E9E8B6-1A0A-4D5B-8529-8AAA7CF9CA14}"/>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2 4" xfId="838" xr:uid="{D3339F88-7A85-4177-B445-3882CEA6248A}"/>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2 4" xfId="839" xr:uid="{1F69413B-4C37-49F0-9D6A-0A6337F1C39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2 4" xfId="840" xr:uid="{FDEBE557-887A-48A9-B4C5-EB3E967E17FE}"/>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2 3" xfId="841" xr:uid="{61AF5762-1A75-4B75-BA93-4FB82C4CEFE5}"/>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2 3" xfId="842" xr:uid="{A41C4A14-0D29-4415-9A1F-B7D974826ADA}"/>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2 3" xfId="843" xr:uid="{E55C07BA-454D-44A0-9F9D-1F18273B9EFC}"/>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2 3" xfId="844" xr:uid="{AD665259-F52B-469A-A0E6-84E6AFE74472}"/>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2 3" xfId="845" xr:uid="{ACFE05E1-E165-48EE-AD5F-E1892950CF92}"/>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2 3" xfId="846" xr:uid="{56518AEF-3520-4A0A-8B0D-65584C7F8EBB}"/>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1 2 3" xfId="847" xr:uid="{5F81C398-5E82-4275-A0B5-86849F94FB32}"/>
    <cellStyle name="Accent2" xfId="691" builtinId="33" customBuiltin="1"/>
    <cellStyle name="Accent2 2" xfId="25" xr:uid="{00000000-0005-0000-0000-00003A000000}"/>
    <cellStyle name="Accent2 2 2" xfId="616" xr:uid="{00000000-0005-0000-0000-00003B000000}"/>
    <cellStyle name="Accent2 2 3" xfId="848" xr:uid="{7646CE0B-32EC-45A1-B05B-FC2480321E32}"/>
    <cellStyle name="Accent3" xfId="695" builtinId="37" customBuiltin="1"/>
    <cellStyle name="Accent3 2" xfId="26" xr:uid="{00000000-0005-0000-0000-00003D000000}"/>
    <cellStyle name="Accent3 2 2" xfId="617" xr:uid="{00000000-0005-0000-0000-00003E000000}"/>
    <cellStyle name="Accent3 2 3" xfId="849" xr:uid="{0C177F97-3E84-47EC-8332-13AAEE35520F}"/>
    <cellStyle name="Accent4" xfId="699" builtinId="41" customBuiltin="1"/>
    <cellStyle name="Accent4 2" xfId="27" xr:uid="{00000000-0005-0000-0000-000040000000}"/>
    <cellStyle name="Accent4 2 2" xfId="618" xr:uid="{00000000-0005-0000-0000-000041000000}"/>
    <cellStyle name="Accent4 2 3" xfId="850" xr:uid="{2BE0E5B9-373B-497B-82BC-235A1A1FEBCE}"/>
    <cellStyle name="Accent5" xfId="703" builtinId="45" customBuiltin="1"/>
    <cellStyle name="Accent5 2" xfId="28" xr:uid="{00000000-0005-0000-0000-000043000000}"/>
    <cellStyle name="Accent5 2 2" xfId="619" xr:uid="{00000000-0005-0000-0000-000044000000}"/>
    <cellStyle name="Accent5 2 3" xfId="851" xr:uid="{68ED8862-8442-4D50-B294-75D72790F9DD}"/>
    <cellStyle name="Accent6" xfId="707" builtinId="49" customBuiltin="1"/>
    <cellStyle name="Accent6 2" xfId="29" xr:uid="{00000000-0005-0000-0000-000046000000}"/>
    <cellStyle name="Accent6 2 2" xfId="620" xr:uid="{00000000-0005-0000-0000-000047000000}"/>
    <cellStyle name="Accent6 2 3" xfId="852" xr:uid="{FD5E92CE-9F86-4DE8-B7D1-1800B0979047}"/>
    <cellStyle name="Bad" xfId="677" builtinId="27" customBuiltin="1"/>
    <cellStyle name="Bad 2" xfId="30" xr:uid="{00000000-0005-0000-0000-000049000000}"/>
    <cellStyle name="Bad 2 2" xfId="621" xr:uid="{00000000-0005-0000-0000-00004A000000}"/>
    <cellStyle name="Bad 2 3" xfId="853" xr:uid="{804AE368-E956-46E2-9DE2-07AEF04C6703}"/>
    <cellStyle name="Bad 3" xfId="31" xr:uid="{00000000-0005-0000-0000-00004B000000}"/>
    <cellStyle name="Bad 3 2" xfId="622" xr:uid="{00000000-0005-0000-0000-00004C000000}"/>
    <cellStyle name="Bad 3 3" xfId="854" xr:uid="{F1DC327E-81E0-4D1F-B4BF-38D3FD577926}"/>
    <cellStyle name="Calculation" xfId="681" builtinId="22" customBuiltin="1"/>
    <cellStyle name="Calculation 2" xfId="32" xr:uid="{00000000-0005-0000-0000-00004E000000}"/>
    <cellStyle name="Calculation 2 2" xfId="623" xr:uid="{00000000-0005-0000-0000-00004F000000}"/>
    <cellStyle name="Calculation 2 3" xfId="855" xr:uid="{0BB4A3E4-B8CC-4CE2-8CFA-78CEB04AF1F7}"/>
    <cellStyle name="Check Cell" xfId="683" builtinId="23" customBuiltin="1"/>
    <cellStyle name="Check Cell 2" xfId="33" xr:uid="{00000000-0005-0000-0000-000051000000}"/>
    <cellStyle name="Check Cell 2 2" xfId="624" xr:uid="{00000000-0005-0000-0000-000052000000}"/>
    <cellStyle name="Check Cell 2 3" xfId="856" xr:uid="{7C20E269-5757-4C8D-921B-B80D1A4A0149}"/>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Explanatory Text 2 2" xfId="857" xr:uid="{BC0D842C-811A-4D76-91AC-6B8A6BA73FC6}"/>
    <cellStyle name="Good" xfId="676" builtinId="26" customBuiltin="1"/>
    <cellStyle name="Good 2" xfId="487" xr:uid="{00000000-0005-0000-0000-00001E020000}"/>
    <cellStyle name="Good 2 2" xfId="625" xr:uid="{00000000-0005-0000-0000-00001F020000}"/>
    <cellStyle name="Good 2 3" xfId="858" xr:uid="{47DDC53E-CAD7-4183-B87F-41A02ABC91F4}"/>
    <cellStyle name="Heading 1" xfId="672" builtinId="16" customBuiltin="1"/>
    <cellStyle name="Heading 1 2" xfId="488" xr:uid="{00000000-0005-0000-0000-000021020000}"/>
    <cellStyle name="Heading 1 2 2" xfId="859" xr:uid="{455448E8-8027-4245-A021-98153D35E15B}"/>
    <cellStyle name="Heading 2" xfId="673" builtinId="17" customBuiltin="1"/>
    <cellStyle name="Heading 2 2" xfId="489" xr:uid="{00000000-0005-0000-0000-000023020000}"/>
    <cellStyle name="Heading 2 2 2" xfId="626" xr:uid="{00000000-0005-0000-0000-000024020000}"/>
    <cellStyle name="Heading 2 2 3" xfId="860" xr:uid="{59AEFD12-F681-41D2-90E1-96C870E5EB1F}"/>
    <cellStyle name="Heading 3" xfId="674" builtinId="18" customBuiltin="1"/>
    <cellStyle name="Heading 3 2" xfId="490" xr:uid="{00000000-0005-0000-0000-000026020000}"/>
    <cellStyle name="Heading 3 2 2" xfId="861" xr:uid="{9B557497-3B7D-4E72-BB1D-AAD09E2CBA27}"/>
    <cellStyle name="Heading 4" xfId="675" builtinId="19" customBuiltin="1"/>
    <cellStyle name="Heading 4 2" xfId="491" xr:uid="{00000000-0005-0000-0000-000028020000}"/>
    <cellStyle name="Heading 4 2 2" xfId="862" xr:uid="{F691A7AC-AA1D-48E4-8862-81833846DF9F}"/>
    <cellStyle name="Hyperlink" xfId="492" xr:uid="{00000000-0005-0000-0000-000029020000}"/>
    <cellStyle name="Hyperlink 2" xfId="493" xr:uid="{00000000-0005-0000-0000-00002A020000}"/>
    <cellStyle name="Hyperlink 2 2" xfId="628" xr:uid="{00000000-0005-0000-0000-00002B020000}"/>
    <cellStyle name="Hyperlink 2 3" xfId="864" xr:uid="{91ED21BB-C4AF-4DA5-8ACE-8C70ECC19322}"/>
    <cellStyle name="Hyperlink 3" xfId="494" xr:uid="{00000000-0005-0000-0000-00002C020000}"/>
    <cellStyle name="Hyperlink 3 2" xfId="865" xr:uid="{0BBB6FF0-B16A-4FAD-AE2B-A0A8A6D23F02}"/>
    <cellStyle name="Hyperlink 4" xfId="495" xr:uid="{00000000-0005-0000-0000-00002D020000}"/>
    <cellStyle name="Hyperlink 4 2" xfId="629" xr:uid="{00000000-0005-0000-0000-00002E020000}"/>
    <cellStyle name="Hyperlink 4 3" xfId="866" xr:uid="{E5454698-8278-464D-83A1-542DE37E5325}"/>
    <cellStyle name="Hyperlink 5" xfId="496" xr:uid="{00000000-0005-0000-0000-00002F020000}"/>
    <cellStyle name="Hyperlink 5 2" xfId="497" xr:uid="{00000000-0005-0000-0000-000030020000}"/>
    <cellStyle name="Hyperlink 5 2 2" xfId="868" xr:uid="{CB4954A6-AB3A-4924-B904-C7A876FC8B96}"/>
    <cellStyle name="Hyperlink 5 3" xfId="630" xr:uid="{00000000-0005-0000-0000-000031020000}"/>
    <cellStyle name="Hyperlink 5 4" xfId="867" xr:uid="{9DDFFA12-6F1D-419A-87D2-DB6BBAC28F13}"/>
    <cellStyle name="Hyperlink 6" xfId="498" xr:uid="{00000000-0005-0000-0000-000032020000}"/>
    <cellStyle name="Hyperlink 6 2" xfId="631" xr:uid="{00000000-0005-0000-0000-000033020000}"/>
    <cellStyle name="Hyperlink 6 3" xfId="869" xr:uid="{FDA0BA8D-4A72-45BD-B1EB-75C244F25F5F}"/>
    <cellStyle name="Hyperlink 7" xfId="499" xr:uid="{00000000-0005-0000-0000-000034020000}"/>
    <cellStyle name="Hyperlink 7 2" xfId="632" xr:uid="{00000000-0005-0000-0000-000035020000}"/>
    <cellStyle name="Hyperlink 7 3" xfId="870" xr:uid="{73A44D88-F35D-45AA-BC91-057A28D95F8E}"/>
    <cellStyle name="Hyperlink 8" xfId="627" xr:uid="{00000000-0005-0000-0000-000036020000}"/>
    <cellStyle name="Hyperlink 9" xfId="863" xr:uid="{4AB94C3F-330E-4FE5-9B0F-A9D350EF4F3F}"/>
    <cellStyle name="Input" xfId="679" builtinId="20" customBuiltin="1"/>
    <cellStyle name="Input 2" xfId="500" xr:uid="{00000000-0005-0000-0000-000038020000}"/>
    <cellStyle name="Input 2 2" xfId="633" xr:uid="{00000000-0005-0000-0000-000039020000}"/>
    <cellStyle name="Input 2 3" xfId="871" xr:uid="{DFEAB431-BB36-4659-B9CA-43FD6510827A}"/>
    <cellStyle name="Linked Cell" xfId="682" builtinId="24" customBuiltin="1"/>
    <cellStyle name="Linked Cell 2" xfId="501" xr:uid="{00000000-0005-0000-0000-00003B020000}"/>
    <cellStyle name="Linked Cell 2 2" xfId="872" xr:uid="{01FEE8A0-EB31-4DA4-BBB1-906E62A5092A}"/>
    <cellStyle name="Neutral" xfId="678" builtinId="28" customBuiltin="1"/>
    <cellStyle name="Neutral 2" xfId="502" xr:uid="{00000000-0005-0000-0000-00003D020000}"/>
    <cellStyle name="Neutral 2 2" xfId="634" xr:uid="{00000000-0005-0000-0000-00003E020000}"/>
    <cellStyle name="Neutral 2 3" xfId="873" xr:uid="{913DD321-A400-4204-8651-CA9BDB3AEF7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874" xr:uid="{B896642B-B43A-40BF-8C77-52DCBE19D5A4}"/>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2 4" xfId="878" xr:uid="{D1CEF925-A07A-456E-A29B-9F762E7AC671}"/>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3 4" xfId="879" xr:uid="{8DB3AE9A-2396-431B-9842-926F85872658}"/>
    <cellStyle name="Normal 13 2 2 2 4" xfId="638" xr:uid="{00000000-0005-0000-0000-00004C020000}"/>
    <cellStyle name="Normal 13 2 2 2 4 2" xfId="775" xr:uid="{9DD2384D-9728-4663-8046-D79F77604DA2}"/>
    <cellStyle name="Normal 13 2 2 2 5" xfId="728" xr:uid="{70E49861-77DE-4FCA-9F03-2E66F0E07D24}"/>
    <cellStyle name="Normal 13 2 2 2 6" xfId="877" xr:uid="{DE2DEAE1-D5BB-43FD-8391-DCB6A861B4C7}"/>
    <cellStyle name="Normal 13 2 2 3" xfId="637" xr:uid="{00000000-0005-0000-0000-00004D020000}"/>
    <cellStyle name="Normal 13 2 2 3 2" xfId="774" xr:uid="{9843F705-B6F1-47BA-9AAF-DC472586A2A6}"/>
    <cellStyle name="Normal 13 2 2 4" xfId="727" xr:uid="{BBBF9789-6ECD-417E-8D96-760118FC6639}"/>
    <cellStyle name="Normal 13 2 2 5" xfId="876" xr:uid="{D242A49F-477C-4815-AD2D-819DCDB91B38}"/>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3 4" xfId="880" xr:uid="{CBE3E98A-279F-4ADC-922E-F41879C3E9A1}"/>
    <cellStyle name="Normal 13 2 4" xfId="636" xr:uid="{00000000-0005-0000-0000-000050020000}"/>
    <cellStyle name="Normal 13 2 4 2" xfId="773" xr:uid="{924C57E5-2D63-4800-A70B-86DF745E6952}"/>
    <cellStyle name="Normal 13 2 5" xfId="726" xr:uid="{13862D8D-C120-4ACD-9F73-65901595AA90}"/>
    <cellStyle name="Normal 13 2 6" xfId="875" xr:uid="{58B4DE6C-9D90-4EAB-99D0-A00C6B23DC8F}"/>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2 4" xfId="882" xr:uid="{CA240FFC-11C9-4D86-A371-8BFD3B1FF130}"/>
    <cellStyle name="Normal 13 3 3" xfId="642" xr:uid="{00000000-0005-0000-0000-000054020000}"/>
    <cellStyle name="Normal 13 3 3 2" xfId="779" xr:uid="{2D64F0B6-F2D4-4753-ACAB-B8970C19DF11}"/>
    <cellStyle name="Normal 13 3 4" xfId="732" xr:uid="{A8FFA28B-3FBA-4810-9FB7-E8BC8786E106}"/>
    <cellStyle name="Normal 13 3 5" xfId="881" xr:uid="{B33372A1-4EF7-49AA-8199-FD77BFA58107}"/>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4 4" xfId="883" xr:uid="{9B938548-C2FD-4F74-8A68-D2A68BEA0D1D}"/>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6 4" xfId="884" xr:uid="{F3018CF7-1EC0-49BB-B567-65BBBDCA9754}"/>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2 4" xfId="885" xr:uid="{98FA0EF1-253A-4F36-A62B-90B7849A4149}"/>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2 3 4" xfId="886" xr:uid="{D1A52BAB-14BB-42DE-83CA-5042086267AD}"/>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3 2 4" xfId="887" xr:uid="{BC6EC8D1-FE41-494C-B3C1-E446BAC9F157}"/>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4 2 4" xfId="888" xr:uid="{FC7BD901-382B-4D56-BC70-BD5E0C2208E0}"/>
    <cellStyle name="Normal 2 5" xfId="530" xr:uid="{00000000-0005-0000-0000-00006A020000}"/>
    <cellStyle name="Normal 2 5 2" xfId="889" xr:uid="{E3EE957A-5D9A-4BB4-A057-1ED8688EB52C}"/>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2 4" xfId="890" xr:uid="{AA5C3DF6-F444-4B25-A0A7-CCDD1C9F6B0C}"/>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4 4" xfId="891" xr:uid="{822C48D1-AB9E-46EC-9DD2-B62479E5E1F2}"/>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2 4" xfId="894" xr:uid="{5417B22E-6F4E-447D-9693-C86D0672980B}"/>
    <cellStyle name="Normal 3 8 2 3" xfId="653" xr:uid="{00000000-0005-0000-0000-000077020000}"/>
    <cellStyle name="Normal 3 8 2 3 2" xfId="790" xr:uid="{69921434-A489-4286-ADDD-AD50D353D66D}"/>
    <cellStyle name="Normal 3 8 2 4" xfId="743" xr:uid="{AAEE4AB8-02EC-474A-8844-C6400B8C5517}"/>
    <cellStyle name="Normal 3 8 2 5" xfId="893" xr:uid="{69BD584F-BDCF-47D0-8670-1DAA90969704}"/>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3 4" xfId="895" xr:uid="{CB238902-65E9-4C4C-A2E3-1F31ABA57B8A}"/>
    <cellStyle name="Normal 3 8 4" xfId="652" xr:uid="{00000000-0005-0000-0000-00007A020000}"/>
    <cellStyle name="Normal 3 8 4 2" xfId="789" xr:uid="{CA7AF605-D634-4851-8C95-3635FFCD681C}"/>
    <cellStyle name="Normal 3 8 5" xfId="742" xr:uid="{C5F7FE80-F11C-4EC4-8219-37EABB1B2D82}"/>
    <cellStyle name="Normal 3 8 6" xfId="892" xr:uid="{0F14AC00-2455-4589-B859-D07EC720BE3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2 4" xfId="896" xr:uid="{2E64731F-5A9B-45D6-9F6E-5D8AACC554E9}"/>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 4 4" xfId="897" xr:uid="{C8FAB361-8732-43D8-8092-43BDAC27ED64}"/>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 3 4" xfId="898" xr:uid="{8BE5633A-A247-40A7-BED1-2F27AB34C25E}"/>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2 4" xfId="900" xr:uid="{6A3A4678-F519-4DDE-A6FE-13CCF2F247AF}"/>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6 6" xfId="899" xr:uid="{9EFA05FE-2F32-40EA-B7B2-2353EECCE753}"/>
    <cellStyle name="Normal 7" xfId="572" xr:uid="{00000000-0005-0000-0000-00009F020000}"/>
    <cellStyle name="Normal 7 2" xfId="573" xr:uid="{00000000-0005-0000-0000-0000A0020000}"/>
    <cellStyle name="Normal 7 2 2" xfId="901" xr:uid="{4DBCE1BB-8550-45BA-A290-D78006F8EEB3}"/>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2 4" xfId="902" xr:uid="{1E0C4B03-BDAD-42FC-9B71-5D277C574FEA}"/>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Output 2 3" xfId="903" xr:uid="{A7FA075C-715A-4803-B490-9AD20B868A8E}"/>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2 4" xfId="907" xr:uid="{6C0244BA-1A30-4A43-81DD-4F98D01F1B91}"/>
    <cellStyle name="Standard 4 2 2 3" xfId="665" xr:uid="{00000000-0005-0000-0000-0000B2020000}"/>
    <cellStyle name="Standard 4 2 2 3 2" xfId="801" xr:uid="{B519ACEB-8D15-4BAB-914A-A2C2D0673E85}"/>
    <cellStyle name="Standard 4 2 2 4" xfId="754" xr:uid="{CC2F9681-7221-4E0B-BE58-DE34D4DC40CF}"/>
    <cellStyle name="Standard 4 2 2 5" xfId="906" xr:uid="{8D99F7D9-EC61-4925-88A2-4C0AE955F690}"/>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3 4" xfId="908" xr:uid="{90426A17-FED4-4597-8DC0-E96FF305B96E}"/>
    <cellStyle name="Standard 4 2 4" xfId="664" xr:uid="{00000000-0005-0000-0000-0000B5020000}"/>
    <cellStyle name="Standard 4 2 4 2" xfId="800" xr:uid="{9C2C791D-563B-4AED-BAA8-BB47B68C5354}"/>
    <cellStyle name="Standard 4 2 5" xfId="753" xr:uid="{A197A41C-0F12-46AA-AE19-171F357B5002}"/>
    <cellStyle name="Standard 4 2 6" xfId="905" xr:uid="{6A03E1E5-F528-4706-B6D4-B9486576ECBF}"/>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2 4" xfId="910" xr:uid="{9A34A9B8-AE99-4695-807C-A7C36BD3F22C}"/>
    <cellStyle name="Standard 4 3 3" xfId="668" xr:uid="{00000000-0005-0000-0000-0000B9020000}"/>
    <cellStyle name="Standard 4 3 3 2" xfId="804" xr:uid="{D9FC3651-C083-4A3A-BBEB-35BDB75E6856}"/>
    <cellStyle name="Standard 4 3 4" xfId="757" xr:uid="{B582CC8D-4531-472B-9421-10B8AF6BE8B9}"/>
    <cellStyle name="Standard 4 3 5" xfId="909" xr:uid="{FECD3792-1D21-48F0-B57A-B8BD83DD6A6F}"/>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4 4" xfId="911" xr:uid="{F835BBA4-E358-4BC7-AB01-DC2F8C40F1D6}"/>
    <cellStyle name="Standard 4 5" xfId="663" xr:uid="{00000000-0005-0000-0000-0000BC020000}"/>
    <cellStyle name="Standard 4 5 2" xfId="799" xr:uid="{C39C8FBF-2901-4072-B80F-AE644911D338}"/>
    <cellStyle name="Standard 4 6" xfId="752" xr:uid="{A1D7548D-B817-4A92-9F01-B4F2C2CCAE96}"/>
    <cellStyle name="Standard 4 7" xfId="904" xr:uid="{2241C799-3DC8-40A9-82FC-49D30E6AA476}"/>
    <cellStyle name="Standard 6" xfId="588" xr:uid="{00000000-0005-0000-0000-0000BD020000}"/>
    <cellStyle name="Title" xfId="671" builtinId="15" customBuiltin="1"/>
    <cellStyle name="Title 2" xfId="589" xr:uid="{00000000-0005-0000-0000-0000BF020000}"/>
    <cellStyle name="Title 2 2" xfId="912" xr:uid="{EE371CCD-6575-4C60-A086-1F13B6D51763}"/>
    <cellStyle name="Total" xfId="686" builtinId="25" customBuiltin="1"/>
    <cellStyle name="Total 2" xfId="590" xr:uid="{00000000-0005-0000-0000-0000C1020000}"/>
    <cellStyle name="Total 2 2" xfId="913" xr:uid="{903A5827-BC3F-4109-B3F6-25EEAB99159B}"/>
    <cellStyle name="Warning Text" xfId="684" builtinId="11" customBuiltin="1"/>
    <cellStyle name="Warning Text 2" xfId="591" xr:uid="{00000000-0005-0000-0000-0000C3020000}"/>
    <cellStyle name="Warning Text 2 2" xfId="914" xr:uid="{5671A3F8-A2A5-4ADC-BF40-06B4B31B51C2}"/>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s@ctconline.com" TargetMode="External"/><Relationship Id="rId1" Type="http://schemas.openxmlformats.org/officeDocument/2006/relationships/hyperlink" Target="mailto:sales@ctconlin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 workbookViewId="0"/>
  </sheetViews>
  <sheetFormatPr defaultColWidth="8.875" defaultRowHeight="12.6"/>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6.149999999999999">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50000000000003">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149999999999999">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4.900000000000006">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4.900000000000006">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149999999999999">
      <c r="A74" s="183" t="s">
        <v>0</v>
      </c>
      <c r="B74" s="179"/>
    </row>
    <row r="75" spans="1:2" ht="16.899999999999999" thickBot="1">
      <c r="A75" s="193" t="s">
        <v>1</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6"/>
  <cols>
    <col min="1" max="1" width="20.5" style="58" customWidth="1"/>
    <col min="2" max="2" width="57.125" style="58" customWidth="1"/>
    <col min="3" max="16384" width="8.75" style="58"/>
  </cols>
  <sheetData>
    <row r="1" spans="1:2">
      <c r="A1" s="57" t="s">
        <v>1955</v>
      </c>
      <c r="B1" s="57" t="s">
        <v>1956</v>
      </c>
    </row>
    <row r="2" spans="1:2">
      <c r="A2" s="58" t="s">
        <v>1957</v>
      </c>
      <c r="B2" s="58" t="s">
        <v>1958</v>
      </c>
    </row>
    <row r="3" spans="1:2">
      <c r="A3" s="58" t="s">
        <v>1959</v>
      </c>
      <c r="B3" s="58" t="s">
        <v>1960</v>
      </c>
    </row>
    <row r="4" spans="1:2">
      <c r="A4" s="58" t="s">
        <v>1961</v>
      </c>
      <c r="B4" s="58" t="s">
        <v>1962</v>
      </c>
    </row>
    <row r="5" spans="1:2">
      <c r="A5" s="58" t="s">
        <v>1963</v>
      </c>
      <c r="B5" s="58" t="s">
        <v>1964</v>
      </c>
    </row>
    <row r="6" spans="1:2">
      <c r="A6" s="58" t="s">
        <v>1965</v>
      </c>
      <c r="B6" s="58" t="s">
        <v>1966</v>
      </c>
    </row>
    <row r="7" spans="1:2">
      <c r="A7" s="58" t="s">
        <v>1967</v>
      </c>
      <c r="B7" s="58" t="s">
        <v>1968</v>
      </c>
    </row>
    <row r="8" spans="1:2">
      <c r="A8" s="58" t="s">
        <v>1969</v>
      </c>
      <c r="B8" s="58" t="s">
        <v>1970</v>
      </c>
    </row>
    <row r="9" spans="1:2">
      <c r="A9" s="58" t="s">
        <v>1971</v>
      </c>
      <c r="B9" s="58" t="s">
        <v>1972</v>
      </c>
    </row>
    <row r="10" spans="1:2">
      <c r="A10" s="58" t="s">
        <v>1973</v>
      </c>
      <c r="B10" s="58" t="s">
        <v>1974</v>
      </c>
    </row>
    <row r="11" spans="1:2">
      <c r="A11" s="58" t="s">
        <v>1975</v>
      </c>
      <c r="B11" s="58" t="s">
        <v>1976</v>
      </c>
    </row>
    <row r="12" spans="1:2">
      <c r="A12" s="58" t="s">
        <v>1977</v>
      </c>
      <c r="B12" s="58" t="s">
        <v>1978</v>
      </c>
    </row>
    <row r="13" spans="1:2">
      <c r="A13" s="58" t="s">
        <v>1979</v>
      </c>
      <c r="B13" s="58" t="s">
        <v>1980</v>
      </c>
    </row>
    <row r="14" spans="1:2">
      <c r="A14" s="58" t="s">
        <v>1981</v>
      </c>
      <c r="B14" s="58" t="s">
        <v>1982</v>
      </c>
    </row>
    <row r="15" spans="1:2">
      <c r="A15" s="58" t="s">
        <v>1983</v>
      </c>
      <c r="B15" s="58" t="s">
        <v>111</v>
      </c>
    </row>
    <row r="16" spans="1:2">
      <c r="A16" s="58" t="s">
        <v>1984</v>
      </c>
      <c r="B16" s="58" t="s">
        <v>1985</v>
      </c>
    </row>
    <row r="17" spans="1:2">
      <c r="A17" s="58" t="s">
        <v>1986</v>
      </c>
      <c r="B17" s="58" t="s">
        <v>1987</v>
      </c>
    </row>
    <row r="18" spans="1:2">
      <c r="A18" s="58" t="s">
        <v>1988</v>
      </c>
      <c r="B18" s="58" t="s">
        <v>1989</v>
      </c>
    </row>
    <row r="19" spans="1:2">
      <c r="A19" s="58" t="s">
        <v>1990</v>
      </c>
      <c r="B19" s="58" t="s">
        <v>1991</v>
      </c>
    </row>
    <row r="20" spans="1:2">
      <c r="A20" s="58" t="s">
        <v>1992</v>
      </c>
      <c r="B20" s="58" t="s">
        <v>1993</v>
      </c>
    </row>
    <row r="21" spans="1:2">
      <c r="A21" s="58" t="s">
        <v>1994</v>
      </c>
      <c r="B21" s="58" t="s">
        <v>1995</v>
      </c>
    </row>
    <row r="22" spans="1:2">
      <c r="A22" s="58" t="s">
        <v>1996</v>
      </c>
      <c r="B22" s="58" t="s">
        <v>1997</v>
      </c>
    </row>
    <row r="23" spans="1:2">
      <c r="A23" s="58" t="s">
        <v>1998</v>
      </c>
      <c r="B23" s="58" t="s">
        <v>399</v>
      </c>
    </row>
    <row r="24" spans="1:2">
      <c r="A24" s="58" t="s">
        <v>1999</v>
      </c>
      <c r="B24" s="58" t="s">
        <v>2000</v>
      </c>
    </row>
    <row r="25" spans="1:2">
      <c r="A25" s="58" t="s">
        <v>2001</v>
      </c>
      <c r="B25" s="58" t="s">
        <v>2002</v>
      </c>
    </row>
    <row r="26" spans="1:2">
      <c r="A26" s="58" t="s">
        <v>2003</v>
      </c>
      <c r="B26" s="58" t="s">
        <v>2004</v>
      </c>
    </row>
    <row r="27" spans="1:2">
      <c r="A27" s="58" t="s">
        <v>2005</v>
      </c>
      <c r="B27" s="58" t="s">
        <v>2006</v>
      </c>
    </row>
    <row r="28" spans="1:2">
      <c r="A28" s="58" t="s">
        <v>2007</v>
      </c>
      <c r="B28" s="58" t="s">
        <v>2008</v>
      </c>
    </row>
    <row r="29" spans="1:2">
      <c r="A29" s="58" t="s">
        <v>2009</v>
      </c>
      <c r="B29" s="58" t="s">
        <v>2010</v>
      </c>
    </row>
    <row r="30" spans="1:2">
      <c r="A30" s="58" t="s">
        <v>2011</v>
      </c>
      <c r="B30" s="58" t="s">
        <v>2012</v>
      </c>
    </row>
    <row r="31" spans="1:2">
      <c r="A31" s="58" t="s">
        <v>2013</v>
      </c>
      <c r="B31" s="58" t="s">
        <v>2014</v>
      </c>
    </row>
    <row r="32" spans="1:2">
      <c r="A32" s="58" t="s">
        <v>2015</v>
      </c>
      <c r="B32" s="58" t="s">
        <v>2016</v>
      </c>
    </row>
    <row r="33" spans="1:2">
      <c r="A33" s="58" t="s">
        <v>2017</v>
      </c>
      <c r="B33" s="58" t="s">
        <v>495</v>
      </c>
    </row>
    <row r="34" spans="1:2">
      <c r="A34" s="58" t="s">
        <v>2018</v>
      </c>
      <c r="B34" s="58" t="s">
        <v>2019</v>
      </c>
    </row>
    <row r="35" spans="1:2">
      <c r="A35" s="58" t="s">
        <v>2020</v>
      </c>
      <c r="B35" s="58" t="s">
        <v>2021</v>
      </c>
    </row>
    <row r="36" spans="1:2">
      <c r="A36" s="58" t="s">
        <v>2022</v>
      </c>
      <c r="B36" s="58" t="s">
        <v>2023</v>
      </c>
    </row>
    <row r="37" spans="1:2">
      <c r="A37" s="58" t="s">
        <v>2024</v>
      </c>
      <c r="B37" s="58" t="s">
        <v>2025</v>
      </c>
    </row>
    <row r="38" spans="1:2">
      <c r="A38" s="58" t="s">
        <v>2026</v>
      </c>
      <c r="B38" s="58" t="s">
        <v>2027</v>
      </c>
    </row>
    <row r="39" spans="1:2">
      <c r="A39" s="58" t="s">
        <v>2028</v>
      </c>
      <c r="B39" s="58" t="s">
        <v>2029</v>
      </c>
    </row>
    <row r="40" spans="1:2">
      <c r="A40" s="58" t="s">
        <v>2030</v>
      </c>
      <c r="B40" s="58" t="s">
        <v>2031</v>
      </c>
    </row>
    <row r="41" spans="1:2">
      <c r="A41" s="58" t="s">
        <v>2032</v>
      </c>
      <c r="B41" s="58" t="s">
        <v>2033</v>
      </c>
    </row>
    <row r="42" spans="1:2">
      <c r="A42" s="58" t="s">
        <v>2034</v>
      </c>
      <c r="B42" s="58" t="s">
        <v>82</v>
      </c>
    </row>
    <row r="43" spans="1:2">
      <c r="A43" s="58" t="s">
        <v>2035</v>
      </c>
      <c r="B43" s="58" t="s">
        <v>2036</v>
      </c>
    </row>
    <row r="44" spans="1:2">
      <c r="A44" s="58" t="s">
        <v>2037</v>
      </c>
      <c r="B44" s="58" t="s">
        <v>2038</v>
      </c>
    </row>
    <row r="45" spans="1:2">
      <c r="A45" s="58" t="s">
        <v>2039</v>
      </c>
      <c r="B45" s="58" t="s">
        <v>2040</v>
      </c>
    </row>
    <row r="46" spans="1:2">
      <c r="A46" s="58" t="s">
        <v>2041</v>
      </c>
      <c r="B46" s="58" t="s">
        <v>2042</v>
      </c>
    </row>
    <row r="47" spans="1:2">
      <c r="A47" s="58" t="s">
        <v>2043</v>
      </c>
      <c r="B47" s="58" t="s">
        <v>139</v>
      </c>
    </row>
    <row r="48" spans="1:2">
      <c r="A48" s="58" t="s">
        <v>2044</v>
      </c>
      <c r="B48" s="58" t="s">
        <v>2045</v>
      </c>
    </row>
    <row r="49" spans="1:2">
      <c r="A49" s="58" t="s">
        <v>2046</v>
      </c>
      <c r="B49" s="58" t="s">
        <v>2047</v>
      </c>
    </row>
    <row r="50" spans="1:2">
      <c r="A50" s="58" t="s">
        <v>2048</v>
      </c>
      <c r="B50" s="58" t="s">
        <v>2049</v>
      </c>
    </row>
    <row r="51" spans="1:2">
      <c r="A51" s="58" t="s">
        <v>2050</v>
      </c>
      <c r="B51" s="58" t="s">
        <v>2051</v>
      </c>
    </row>
    <row r="52" spans="1:2">
      <c r="A52" s="58" t="s">
        <v>2052</v>
      </c>
      <c r="B52" s="58" t="s">
        <v>2053</v>
      </c>
    </row>
    <row r="53" spans="1:2">
      <c r="A53" s="58" t="s">
        <v>2054</v>
      </c>
      <c r="B53" s="58" t="s">
        <v>145</v>
      </c>
    </row>
    <row r="54" spans="1:2">
      <c r="A54" s="58" t="s">
        <v>2055</v>
      </c>
      <c r="B54" s="58" t="s">
        <v>2056</v>
      </c>
    </row>
    <row r="55" spans="1:2">
      <c r="A55" s="58" t="s">
        <v>2057</v>
      </c>
      <c r="B55" s="58" t="s">
        <v>2058</v>
      </c>
    </row>
    <row r="56" spans="1:2">
      <c r="A56" s="58" t="s">
        <v>2059</v>
      </c>
      <c r="B56" s="58" t="s">
        <v>2060</v>
      </c>
    </row>
    <row r="57" spans="1:2">
      <c r="A57" s="58" t="s">
        <v>2061</v>
      </c>
      <c r="B57" s="58" t="s">
        <v>2062</v>
      </c>
    </row>
    <row r="58" spans="1:2">
      <c r="A58" s="58" t="s">
        <v>2063</v>
      </c>
      <c r="B58" s="58" t="s">
        <v>2064</v>
      </c>
    </row>
    <row r="59" spans="1:2">
      <c r="A59" s="58" t="s">
        <v>2065</v>
      </c>
      <c r="B59" s="58" t="s">
        <v>2066</v>
      </c>
    </row>
    <row r="60" spans="1:2">
      <c r="A60" s="58" t="s">
        <v>2067</v>
      </c>
      <c r="B60" s="58" t="s">
        <v>2068</v>
      </c>
    </row>
    <row r="61" spans="1:2">
      <c r="A61" s="58" t="s">
        <v>2069</v>
      </c>
      <c r="B61" s="58" t="s">
        <v>2070</v>
      </c>
    </row>
    <row r="62" spans="1:2">
      <c r="A62" s="58" t="s">
        <v>2071</v>
      </c>
      <c r="B62" s="58" t="s">
        <v>2072</v>
      </c>
    </row>
    <row r="63" spans="1:2">
      <c r="A63" s="58" t="s">
        <v>2073</v>
      </c>
      <c r="B63" s="58" t="s">
        <v>2074</v>
      </c>
    </row>
    <row r="64" spans="1:2">
      <c r="A64" s="58" t="s">
        <v>2075</v>
      </c>
      <c r="B64" s="58" t="s">
        <v>2076</v>
      </c>
    </row>
    <row r="65" spans="1:2">
      <c r="A65" s="58" t="s">
        <v>2077</v>
      </c>
      <c r="B65" s="58" t="s">
        <v>2078</v>
      </c>
    </row>
    <row r="66" spans="1:2">
      <c r="A66" s="58" t="s">
        <v>2079</v>
      </c>
      <c r="B66" s="58" t="s">
        <v>2080</v>
      </c>
    </row>
    <row r="67" spans="1:2">
      <c r="A67" s="58" t="s">
        <v>2081</v>
      </c>
      <c r="B67" s="58" t="s">
        <v>2082</v>
      </c>
    </row>
    <row r="68" spans="1:2">
      <c r="A68" s="58" t="s">
        <v>2083</v>
      </c>
      <c r="B68" s="58" t="s">
        <v>2084</v>
      </c>
    </row>
    <row r="69" spans="1:2">
      <c r="A69" s="58" t="s">
        <v>2085</v>
      </c>
      <c r="B69" s="58" t="s">
        <v>2086</v>
      </c>
    </row>
    <row r="70" spans="1:2">
      <c r="A70" s="58" t="s">
        <v>2087</v>
      </c>
      <c r="B70" s="58" t="s">
        <v>2088</v>
      </c>
    </row>
    <row r="71" spans="1:2">
      <c r="A71" s="58" t="s">
        <v>2089</v>
      </c>
      <c r="B71" s="58" t="s">
        <v>2090</v>
      </c>
    </row>
    <row r="72" spans="1:2">
      <c r="A72" s="58" t="s">
        <v>2091</v>
      </c>
      <c r="B72" s="58" t="s">
        <v>2092</v>
      </c>
    </row>
    <row r="73" spans="1:2">
      <c r="A73" s="58" t="s">
        <v>2093</v>
      </c>
      <c r="B73" s="58" t="s">
        <v>2094</v>
      </c>
    </row>
    <row r="74" spans="1:2">
      <c r="A74" s="58" t="s">
        <v>2095</v>
      </c>
      <c r="B74" s="58" t="s">
        <v>2096</v>
      </c>
    </row>
    <row r="75" spans="1:2">
      <c r="A75" s="58" t="s">
        <v>2097</v>
      </c>
      <c r="B75" s="58" t="s">
        <v>2098</v>
      </c>
    </row>
    <row r="76" spans="1:2">
      <c r="A76" s="58" t="s">
        <v>2099</v>
      </c>
      <c r="B76" s="58" t="s">
        <v>2100</v>
      </c>
    </row>
    <row r="77" spans="1:2">
      <c r="A77" s="58" t="s">
        <v>2101</v>
      </c>
      <c r="B77" s="58" t="s">
        <v>188</v>
      </c>
    </row>
    <row r="78" spans="1:2">
      <c r="A78" s="58" t="s">
        <v>2102</v>
      </c>
      <c r="B78" s="58" t="s">
        <v>404</v>
      </c>
    </row>
    <row r="79" spans="1:2">
      <c r="A79" s="58" t="s">
        <v>2103</v>
      </c>
      <c r="B79" s="58" t="s">
        <v>2104</v>
      </c>
    </row>
    <row r="80" spans="1:2">
      <c r="A80" s="58" t="s">
        <v>2105</v>
      </c>
      <c r="B80" s="58" t="s">
        <v>2106</v>
      </c>
    </row>
    <row r="81" spans="1:2">
      <c r="A81" s="58" t="s">
        <v>2107</v>
      </c>
      <c r="B81" s="58" t="s">
        <v>2108</v>
      </c>
    </row>
    <row r="82" spans="1:2">
      <c r="A82" s="58" t="s">
        <v>2109</v>
      </c>
      <c r="B82" s="58" t="s">
        <v>2110</v>
      </c>
    </row>
    <row r="83" spans="1:2">
      <c r="A83" s="58" t="s">
        <v>2111</v>
      </c>
      <c r="B83" s="58" t="s">
        <v>2112</v>
      </c>
    </row>
    <row r="84" spans="1:2">
      <c r="A84" s="58" t="s">
        <v>2113</v>
      </c>
      <c r="B84" s="58" t="s">
        <v>2114</v>
      </c>
    </row>
    <row r="85" spans="1:2">
      <c r="A85" s="58" t="s">
        <v>2115</v>
      </c>
      <c r="B85" s="58" t="s">
        <v>2116</v>
      </c>
    </row>
    <row r="86" spans="1:2">
      <c r="A86" s="58" t="s">
        <v>2117</v>
      </c>
      <c r="B86" s="58" t="s">
        <v>2118</v>
      </c>
    </row>
    <row r="87" spans="1:2">
      <c r="A87" s="58" t="s">
        <v>2119</v>
      </c>
      <c r="B87" s="58" t="s">
        <v>2120</v>
      </c>
    </row>
    <row r="88" spans="1:2">
      <c r="A88" s="58" t="s">
        <v>2121</v>
      </c>
      <c r="B88" s="58" t="s">
        <v>2122</v>
      </c>
    </row>
    <row r="89" spans="1:2">
      <c r="A89" s="58" t="s">
        <v>2123</v>
      </c>
      <c r="B89" s="58" t="s">
        <v>2124</v>
      </c>
    </row>
    <row r="90" spans="1:2">
      <c r="A90" s="58" t="s">
        <v>2125</v>
      </c>
      <c r="B90" s="58" t="s">
        <v>2126</v>
      </c>
    </row>
    <row r="91" spans="1:2">
      <c r="A91" s="58" t="s">
        <v>2127</v>
      </c>
      <c r="B91" s="58" t="s">
        <v>2128</v>
      </c>
    </row>
    <row r="92" spans="1:2">
      <c r="A92" s="58" t="s">
        <v>2129</v>
      </c>
      <c r="B92" s="58" t="s">
        <v>2130</v>
      </c>
    </row>
    <row r="93" spans="1:2">
      <c r="A93" s="58" t="s">
        <v>2131</v>
      </c>
      <c r="B93" s="58" t="s">
        <v>2132</v>
      </c>
    </row>
    <row r="94" spans="1:2">
      <c r="A94" s="58" t="s">
        <v>2133</v>
      </c>
      <c r="B94" s="58" t="s">
        <v>2134</v>
      </c>
    </row>
    <row r="95" spans="1:2">
      <c r="A95" s="58" t="s">
        <v>2135</v>
      </c>
      <c r="B95" s="58" t="s">
        <v>2136</v>
      </c>
    </row>
    <row r="96" spans="1:2">
      <c r="A96" s="58" t="s">
        <v>2137</v>
      </c>
      <c r="B96" s="58" t="s">
        <v>2138</v>
      </c>
    </row>
    <row r="97" spans="1:2">
      <c r="A97" s="58" t="s">
        <v>2139</v>
      </c>
      <c r="B97" s="58" t="s">
        <v>2140</v>
      </c>
    </row>
    <row r="98" spans="1:2">
      <c r="A98" s="58" t="s">
        <v>2141</v>
      </c>
      <c r="B98" s="58" t="s">
        <v>2142</v>
      </c>
    </row>
    <row r="99" spans="1:2">
      <c r="A99" s="58" t="s">
        <v>2143</v>
      </c>
      <c r="B99" s="58" t="s">
        <v>2144</v>
      </c>
    </row>
    <row r="100" spans="1:2">
      <c r="A100" s="58" t="s">
        <v>2145</v>
      </c>
      <c r="B100" s="58" t="s">
        <v>2146</v>
      </c>
    </row>
    <row r="101" spans="1:2">
      <c r="A101" s="58" t="s">
        <v>2147</v>
      </c>
      <c r="B101" s="58" t="s">
        <v>2148</v>
      </c>
    </row>
    <row r="102" spans="1:2">
      <c r="A102" s="58" t="s">
        <v>2149</v>
      </c>
      <c r="B102" s="58" t="s">
        <v>2150</v>
      </c>
    </row>
    <row r="103" spans="1:2">
      <c r="A103" s="58" t="s">
        <v>2151</v>
      </c>
      <c r="B103" s="58" t="s">
        <v>2152</v>
      </c>
    </row>
    <row r="104" spans="1:2">
      <c r="A104" s="58" t="s">
        <v>2153</v>
      </c>
      <c r="B104" s="58" t="s">
        <v>2154</v>
      </c>
    </row>
    <row r="105" spans="1:2">
      <c r="A105" s="58" t="s">
        <v>2155</v>
      </c>
      <c r="B105" s="58" t="s">
        <v>438</v>
      </c>
    </row>
    <row r="106" spans="1:2">
      <c r="A106" s="58" t="s">
        <v>2156</v>
      </c>
      <c r="B106" s="58" t="s">
        <v>371</v>
      </c>
    </row>
    <row r="107" spans="1:2">
      <c r="A107" s="58" t="s">
        <v>2157</v>
      </c>
      <c r="B107" s="58" t="s">
        <v>2158</v>
      </c>
    </row>
    <row r="108" spans="1:2">
      <c r="A108" s="58" t="s">
        <v>2159</v>
      </c>
      <c r="B108" s="58" t="s">
        <v>2160</v>
      </c>
    </row>
    <row r="109" spans="1:2">
      <c r="A109" s="58" t="s">
        <v>2161</v>
      </c>
      <c r="B109" s="58" t="s">
        <v>2162</v>
      </c>
    </row>
    <row r="110" spans="1:2">
      <c r="A110" s="58" t="s">
        <v>2163</v>
      </c>
      <c r="B110" s="58" t="s">
        <v>2164</v>
      </c>
    </row>
    <row r="111" spans="1:2">
      <c r="A111" s="58" t="s">
        <v>2165</v>
      </c>
      <c r="B111" s="58" t="s">
        <v>2166</v>
      </c>
    </row>
    <row r="112" spans="1:2">
      <c r="A112" s="58" t="s">
        <v>2167</v>
      </c>
      <c r="B112" s="58" t="s">
        <v>2168</v>
      </c>
    </row>
    <row r="113" spans="1:2">
      <c r="A113" s="58" t="s">
        <v>2169</v>
      </c>
      <c r="B113" s="58" t="s">
        <v>2170</v>
      </c>
    </row>
    <row r="114" spans="1:2">
      <c r="A114" s="58" t="s">
        <v>2171</v>
      </c>
      <c r="B114" s="58" t="s">
        <v>101</v>
      </c>
    </row>
    <row r="115" spans="1:2">
      <c r="A115" s="58" t="s">
        <v>2172</v>
      </c>
      <c r="B115" s="58" t="s">
        <v>2173</v>
      </c>
    </row>
    <row r="116" spans="1:2">
      <c r="A116" s="58" t="s">
        <v>2174</v>
      </c>
      <c r="B116" s="58" t="s">
        <v>2175</v>
      </c>
    </row>
    <row r="117" spans="1:2">
      <c r="A117" s="58" t="s">
        <v>2176</v>
      </c>
      <c r="B117" s="58" t="s">
        <v>2177</v>
      </c>
    </row>
    <row r="118" spans="1:2">
      <c r="A118" s="58" t="s">
        <v>2178</v>
      </c>
      <c r="B118" s="58" t="s">
        <v>2179</v>
      </c>
    </row>
    <row r="119" spans="1:2">
      <c r="A119" s="58" t="s">
        <v>2180</v>
      </c>
      <c r="B119" s="58" t="s">
        <v>2181</v>
      </c>
    </row>
    <row r="120" spans="1:2">
      <c r="A120" s="58" t="s">
        <v>2182</v>
      </c>
      <c r="B120" s="58" t="s">
        <v>2183</v>
      </c>
    </row>
    <row r="121" spans="1:2">
      <c r="A121" s="58" t="s">
        <v>2184</v>
      </c>
      <c r="B121" s="58" t="s">
        <v>167</v>
      </c>
    </row>
    <row r="122" spans="1:2">
      <c r="A122" s="58" t="s">
        <v>2185</v>
      </c>
      <c r="B122" s="58" t="s">
        <v>2186</v>
      </c>
    </row>
    <row r="123" spans="1:2">
      <c r="A123" s="58" t="s">
        <v>2187</v>
      </c>
      <c r="B123" s="58" t="s">
        <v>2188</v>
      </c>
    </row>
    <row r="124" spans="1:2">
      <c r="A124" s="58" t="s">
        <v>2189</v>
      </c>
      <c r="B124" s="58" t="s">
        <v>2190</v>
      </c>
    </row>
    <row r="125" spans="1:2">
      <c r="A125" s="58" t="s">
        <v>2191</v>
      </c>
      <c r="B125" s="58" t="s">
        <v>2192</v>
      </c>
    </row>
    <row r="126" spans="1:2">
      <c r="A126" s="58" t="s">
        <v>2193</v>
      </c>
      <c r="B126" s="58" t="s">
        <v>2194</v>
      </c>
    </row>
    <row r="127" spans="1:2">
      <c r="A127" s="58" t="s">
        <v>2195</v>
      </c>
      <c r="B127" s="58" t="s">
        <v>2196</v>
      </c>
    </row>
    <row r="128" spans="1:2">
      <c r="A128" s="58" t="s">
        <v>2197</v>
      </c>
      <c r="B128" s="58" t="s">
        <v>2198</v>
      </c>
    </row>
    <row r="129" spans="1:2">
      <c r="A129" s="58" t="s">
        <v>2199</v>
      </c>
      <c r="B129" s="58" t="s">
        <v>2200</v>
      </c>
    </row>
    <row r="130" spans="1:2">
      <c r="A130" s="58" t="s">
        <v>2201</v>
      </c>
      <c r="B130" s="58" t="s">
        <v>2202</v>
      </c>
    </row>
    <row r="131" spans="1:2">
      <c r="A131" s="58" t="s">
        <v>2203</v>
      </c>
      <c r="B131" s="58" t="s">
        <v>2204</v>
      </c>
    </row>
    <row r="132" spans="1:2">
      <c r="A132" s="58" t="s">
        <v>2205</v>
      </c>
      <c r="B132" s="58" t="s">
        <v>2206</v>
      </c>
    </row>
    <row r="133" spans="1:2">
      <c r="A133" s="58" t="s">
        <v>2207</v>
      </c>
      <c r="B133" s="58" t="s">
        <v>2208</v>
      </c>
    </row>
    <row r="134" spans="1:2">
      <c r="A134" s="58" t="s">
        <v>2209</v>
      </c>
      <c r="B134" s="58" t="s">
        <v>173</v>
      </c>
    </row>
    <row r="135" spans="1:2">
      <c r="A135" s="58" t="s">
        <v>2210</v>
      </c>
      <c r="B135" s="58" t="s">
        <v>2211</v>
      </c>
    </row>
    <row r="136" spans="1:2">
      <c r="A136" s="58" t="s">
        <v>2212</v>
      </c>
      <c r="B136" s="58" t="s">
        <v>2213</v>
      </c>
    </row>
    <row r="137" spans="1:2">
      <c r="A137" s="58" t="s">
        <v>2214</v>
      </c>
      <c r="B137" s="58" t="s">
        <v>2215</v>
      </c>
    </row>
    <row r="138" spans="1:2">
      <c r="A138" s="58" t="s">
        <v>2216</v>
      </c>
      <c r="B138" s="58" t="s">
        <v>2217</v>
      </c>
    </row>
    <row r="139" spans="1:2">
      <c r="A139" s="58" t="s">
        <v>2218</v>
      </c>
      <c r="B139" s="58" t="s">
        <v>2219</v>
      </c>
    </row>
    <row r="140" spans="1:2">
      <c r="A140" s="58" t="s">
        <v>2220</v>
      </c>
      <c r="B140" s="58" t="s">
        <v>2221</v>
      </c>
    </row>
    <row r="141" spans="1:2">
      <c r="A141" s="58" t="s">
        <v>2222</v>
      </c>
      <c r="B141" s="58" t="s">
        <v>2223</v>
      </c>
    </row>
    <row r="142" spans="1:2">
      <c r="A142" s="58" t="s">
        <v>2224</v>
      </c>
      <c r="B142" s="58" t="s">
        <v>2225</v>
      </c>
    </row>
    <row r="143" spans="1:2">
      <c r="A143" s="58" t="s">
        <v>2226</v>
      </c>
      <c r="B143" s="58" t="s">
        <v>2227</v>
      </c>
    </row>
    <row r="144" spans="1:2">
      <c r="A144" s="58" t="s">
        <v>2228</v>
      </c>
      <c r="B144" s="58" t="s">
        <v>2229</v>
      </c>
    </row>
    <row r="145" spans="1:2">
      <c r="A145" s="58" t="s">
        <v>2230</v>
      </c>
      <c r="B145" s="58" t="s">
        <v>2231</v>
      </c>
    </row>
    <row r="146" spans="1:2">
      <c r="A146" s="58" t="s">
        <v>2232</v>
      </c>
      <c r="B146" s="58" t="s">
        <v>2233</v>
      </c>
    </row>
    <row r="147" spans="1:2">
      <c r="A147" s="58" t="s">
        <v>2234</v>
      </c>
      <c r="B147" s="58" t="s">
        <v>2235</v>
      </c>
    </row>
    <row r="148" spans="1:2">
      <c r="A148" s="58" t="s">
        <v>2236</v>
      </c>
      <c r="B148" s="58" t="s">
        <v>2237</v>
      </c>
    </row>
    <row r="149" spans="1:2">
      <c r="A149" s="58" t="s">
        <v>2238</v>
      </c>
      <c r="B149" s="58" t="s">
        <v>2239</v>
      </c>
    </row>
    <row r="150" spans="1:2">
      <c r="A150" s="58" t="s">
        <v>2240</v>
      </c>
      <c r="B150" s="58" t="s">
        <v>2241</v>
      </c>
    </row>
    <row r="151" spans="1:2">
      <c r="A151" s="58" t="s">
        <v>2242</v>
      </c>
      <c r="B151" s="58" t="s">
        <v>2243</v>
      </c>
    </row>
    <row r="152" spans="1:2">
      <c r="A152" s="58" t="s">
        <v>2244</v>
      </c>
      <c r="B152" s="58" t="s">
        <v>156</v>
      </c>
    </row>
    <row r="153" spans="1:2">
      <c r="A153" s="58" t="s">
        <v>2245</v>
      </c>
      <c r="B153" s="58" t="s">
        <v>2246</v>
      </c>
    </row>
    <row r="154" spans="1:2">
      <c r="A154" s="58" t="s">
        <v>2247</v>
      </c>
      <c r="B154" s="58" t="s">
        <v>2248</v>
      </c>
    </row>
    <row r="155" spans="1:2">
      <c r="A155" s="58" t="s">
        <v>2249</v>
      </c>
      <c r="B155" s="58" t="s">
        <v>2250</v>
      </c>
    </row>
    <row r="156" spans="1:2">
      <c r="A156" s="58" t="s">
        <v>2251</v>
      </c>
      <c r="B156" s="58" t="s">
        <v>2252</v>
      </c>
    </row>
    <row r="157" spans="1:2">
      <c r="A157" s="58" t="s">
        <v>2253</v>
      </c>
      <c r="B157" s="58" t="s">
        <v>2254</v>
      </c>
    </row>
    <row r="158" spans="1:2">
      <c r="A158" s="58" t="s">
        <v>2255</v>
      </c>
      <c r="B158" s="58" t="s">
        <v>2256</v>
      </c>
    </row>
    <row r="159" spans="1:2">
      <c r="A159" s="58" t="s">
        <v>2257</v>
      </c>
      <c r="B159" s="58" t="s">
        <v>2258</v>
      </c>
    </row>
    <row r="160" spans="1:2">
      <c r="A160" s="58" t="s">
        <v>2259</v>
      </c>
      <c r="B160" s="58" t="s">
        <v>2260</v>
      </c>
    </row>
    <row r="161" spans="1:2">
      <c r="A161" s="58" t="s">
        <v>2261</v>
      </c>
      <c r="B161" s="58" t="s">
        <v>2262</v>
      </c>
    </row>
    <row r="162" spans="1:2">
      <c r="A162" s="58" t="s">
        <v>2263</v>
      </c>
      <c r="B162" s="58" t="s">
        <v>2264</v>
      </c>
    </row>
    <row r="163" spans="1:2">
      <c r="A163" s="58" t="s">
        <v>2265</v>
      </c>
      <c r="B163" s="58" t="s">
        <v>2266</v>
      </c>
    </row>
    <row r="164" spans="1:2">
      <c r="A164" s="58" t="s">
        <v>2267</v>
      </c>
      <c r="B164" s="58" t="s">
        <v>2268</v>
      </c>
    </row>
    <row r="165" spans="1:2">
      <c r="A165" s="58" t="s">
        <v>2269</v>
      </c>
      <c r="B165" s="58" t="s">
        <v>2270</v>
      </c>
    </row>
    <row r="166" spans="1:2">
      <c r="A166" s="58" t="s">
        <v>2271</v>
      </c>
      <c r="B166" s="58" t="s">
        <v>2272</v>
      </c>
    </row>
    <row r="167" spans="1:2">
      <c r="A167" s="58" t="s">
        <v>2273</v>
      </c>
      <c r="B167" s="58" t="s">
        <v>2274</v>
      </c>
    </row>
    <row r="168" spans="1:2">
      <c r="A168" s="58" t="s">
        <v>2275</v>
      </c>
      <c r="B168" s="58" t="s">
        <v>95</v>
      </c>
    </row>
    <row r="169" spans="1:2">
      <c r="A169" s="58" t="s">
        <v>2276</v>
      </c>
      <c r="B169" s="58" t="s">
        <v>2277</v>
      </c>
    </row>
    <row r="170" spans="1:2">
      <c r="A170" s="58" t="s">
        <v>2278</v>
      </c>
      <c r="B170" s="58" t="s">
        <v>2279</v>
      </c>
    </row>
    <row r="171" spans="1:2">
      <c r="A171" s="58" t="s">
        <v>2280</v>
      </c>
      <c r="B171" s="58" t="s">
        <v>2281</v>
      </c>
    </row>
    <row r="172" spans="1:2">
      <c r="A172" s="58" t="s">
        <v>2282</v>
      </c>
      <c r="B172" s="58" t="s">
        <v>2283</v>
      </c>
    </row>
    <row r="173" spans="1:2">
      <c r="A173" s="58" t="s">
        <v>2284</v>
      </c>
      <c r="B173" s="58" t="s">
        <v>2285</v>
      </c>
    </row>
    <row r="174" spans="1:2">
      <c r="A174" s="58" t="s">
        <v>2286</v>
      </c>
      <c r="B174" s="58" t="s">
        <v>2287</v>
      </c>
    </row>
    <row r="175" spans="1:2">
      <c r="A175" s="58" t="s">
        <v>2288</v>
      </c>
      <c r="B175" s="58" t="s">
        <v>2289</v>
      </c>
    </row>
    <row r="176" spans="1:2">
      <c r="A176" s="58" t="s">
        <v>2290</v>
      </c>
      <c r="B176" s="58" t="s">
        <v>2291</v>
      </c>
    </row>
    <row r="177" spans="1:2">
      <c r="A177" s="58" t="s">
        <v>2292</v>
      </c>
      <c r="B177" s="58" t="s">
        <v>2293</v>
      </c>
    </row>
    <row r="178" spans="1:2">
      <c r="A178" s="58" t="s">
        <v>2294</v>
      </c>
      <c r="B178" s="58" t="s">
        <v>2295</v>
      </c>
    </row>
    <row r="179" spans="1:2">
      <c r="A179" s="58" t="s">
        <v>2296</v>
      </c>
      <c r="B179" s="58" t="s">
        <v>2297</v>
      </c>
    </row>
    <row r="180" spans="1:2">
      <c r="A180" s="58" t="s">
        <v>2298</v>
      </c>
      <c r="B180" s="58" t="s">
        <v>2299</v>
      </c>
    </row>
    <row r="181" spans="1:2">
      <c r="A181" s="58" t="s">
        <v>2300</v>
      </c>
      <c r="B181" s="58" t="s">
        <v>2301</v>
      </c>
    </row>
    <row r="182" spans="1:2">
      <c r="A182" s="58" t="s">
        <v>2302</v>
      </c>
      <c r="B182" s="58" t="s">
        <v>2303</v>
      </c>
    </row>
    <row r="183" spans="1:2">
      <c r="A183" s="58" t="s">
        <v>2304</v>
      </c>
      <c r="B183" s="58" t="s">
        <v>2305</v>
      </c>
    </row>
    <row r="184" spans="1:2">
      <c r="A184" s="58" t="s">
        <v>2306</v>
      </c>
      <c r="B184" s="58" t="s">
        <v>2307</v>
      </c>
    </row>
    <row r="185" spans="1:2">
      <c r="A185" s="58" t="s">
        <v>2308</v>
      </c>
      <c r="B185" s="58" t="s">
        <v>263</v>
      </c>
    </row>
    <row r="186" spans="1:2">
      <c r="A186" s="58" t="s">
        <v>2309</v>
      </c>
      <c r="B186" s="58" t="s">
        <v>2310</v>
      </c>
    </row>
    <row r="187" spans="1:2">
      <c r="A187" s="58" t="s">
        <v>2311</v>
      </c>
      <c r="B187" s="58" t="s">
        <v>2312</v>
      </c>
    </row>
    <row r="188" spans="1:2">
      <c r="A188" s="58" t="s">
        <v>2313</v>
      </c>
      <c r="B188" s="58" t="s">
        <v>2314</v>
      </c>
    </row>
    <row r="189" spans="1:2">
      <c r="A189" s="58" t="s">
        <v>2315</v>
      </c>
      <c r="B189" s="58" t="s">
        <v>2316</v>
      </c>
    </row>
    <row r="190" spans="1:2">
      <c r="A190" s="58" t="s">
        <v>2317</v>
      </c>
      <c r="B190" s="58" t="s">
        <v>2318</v>
      </c>
    </row>
    <row r="191" spans="1:2">
      <c r="A191" s="58" t="s">
        <v>2319</v>
      </c>
      <c r="B191" s="58" t="s">
        <v>2320</v>
      </c>
    </row>
    <row r="192" spans="1:2">
      <c r="A192" s="58" t="s">
        <v>2321</v>
      </c>
      <c r="B192" s="58" t="s">
        <v>2322</v>
      </c>
    </row>
    <row r="193" spans="1:2">
      <c r="A193" s="58" t="s">
        <v>2323</v>
      </c>
      <c r="B193" s="58" t="s">
        <v>2324</v>
      </c>
    </row>
    <row r="194" spans="1:2">
      <c r="A194" s="58" t="s">
        <v>2325</v>
      </c>
      <c r="B194" s="58" t="s">
        <v>2326</v>
      </c>
    </row>
    <row r="195" spans="1:2">
      <c r="A195" s="58" t="s">
        <v>2327</v>
      </c>
      <c r="B195" s="58" t="s">
        <v>2328</v>
      </c>
    </row>
    <row r="196" spans="1:2">
      <c r="A196" s="58" t="s">
        <v>2329</v>
      </c>
      <c r="B196" s="58" t="s">
        <v>2330</v>
      </c>
    </row>
    <row r="197" spans="1:2">
      <c r="A197" s="58" t="s">
        <v>2331</v>
      </c>
      <c r="B197" s="58" t="s">
        <v>2332</v>
      </c>
    </row>
    <row r="198" spans="1:2">
      <c r="A198" s="58" t="s">
        <v>2333</v>
      </c>
      <c r="B198" s="58" t="s">
        <v>2334</v>
      </c>
    </row>
    <row r="199" spans="1:2">
      <c r="A199" s="58" t="s">
        <v>2335</v>
      </c>
      <c r="B199" s="58" t="s">
        <v>2336</v>
      </c>
    </row>
    <row r="200" spans="1:2">
      <c r="A200" s="58" t="s">
        <v>2337</v>
      </c>
      <c r="B200" s="58" t="s">
        <v>2338</v>
      </c>
    </row>
    <row r="201" spans="1:2">
      <c r="A201" s="58" t="s">
        <v>2339</v>
      </c>
      <c r="B201" s="58" t="s">
        <v>2340</v>
      </c>
    </row>
    <row r="202" spans="1:2">
      <c r="A202" s="58" t="s">
        <v>2341</v>
      </c>
      <c r="B202" s="58" t="s">
        <v>2342</v>
      </c>
    </row>
    <row r="203" spans="1:2">
      <c r="A203" s="58" t="s">
        <v>2343</v>
      </c>
      <c r="B203" s="58" t="s">
        <v>2344</v>
      </c>
    </row>
    <row r="204" spans="1:2">
      <c r="A204" s="58" t="s">
        <v>2345</v>
      </c>
      <c r="B204" s="58" t="s">
        <v>2346</v>
      </c>
    </row>
    <row r="205" spans="1:2">
      <c r="A205" s="58" t="s">
        <v>2347</v>
      </c>
      <c r="B205" s="58" t="s">
        <v>2348</v>
      </c>
    </row>
    <row r="206" spans="1:2">
      <c r="A206" s="58" t="s">
        <v>2349</v>
      </c>
      <c r="B206" s="58" t="s">
        <v>2350</v>
      </c>
    </row>
    <row r="207" spans="1:2">
      <c r="A207" s="58" t="s">
        <v>2351</v>
      </c>
      <c r="B207" s="58" t="s">
        <v>2352</v>
      </c>
    </row>
    <row r="208" spans="1:2">
      <c r="A208" s="58" t="s">
        <v>2353</v>
      </c>
      <c r="B208" s="58" t="s">
        <v>2354</v>
      </c>
    </row>
    <row r="209" spans="1:2">
      <c r="A209" s="58" t="s">
        <v>2355</v>
      </c>
      <c r="B209" s="58" t="s">
        <v>2356</v>
      </c>
    </row>
    <row r="210" spans="1:2">
      <c r="A210" s="58" t="s">
        <v>2357</v>
      </c>
      <c r="B210" s="58" t="s">
        <v>2358</v>
      </c>
    </row>
    <row r="211" spans="1:2">
      <c r="A211" s="58" t="s">
        <v>2359</v>
      </c>
      <c r="B211" s="58" t="s">
        <v>474</v>
      </c>
    </row>
    <row r="212" spans="1:2">
      <c r="A212" s="58" t="s">
        <v>2360</v>
      </c>
      <c r="B212" s="58" t="s">
        <v>2361</v>
      </c>
    </row>
    <row r="213" spans="1:2">
      <c r="A213" s="58" t="s">
        <v>2362</v>
      </c>
      <c r="B213" s="58" t="s">
        <v>2363</v>
      </c>
    </row>
    <row r="214" spans="1:2">
      <c r="A214" s="58" t="s">
        <v>2364</v>
      </c>
      <c r="B214" s="58" t="s">
        <v>2365</v>
      </c>
    </row>
    <row r="215" spans="1:2">
      <c r="A215" s="58" t="s">
        <v>2366</v>
      </c>
      <c r="B215" s="58" t="s">
        <v>2367</v>
      </c>
    </row>
    <row r="216" spans="1:2">
      <c r="A216" s="58" t="s">
        <v>2368</v>
      </c>
      <c r="B216" s="58" t="s">
        <v>2369</v>
      </c>
    </row>
    <row r="217" spans="1:2">
      <c r="A217" s="58" t="s">
        <v>2370</v>
      </c>
      <c r="B217" s="58" t="s">
        <v>2371</v>
      </c>
    </row>
    <row r="218" spans="1:2">
      <c r="A218" s="58" t="s">
        <v>2372</v>
      </c>
      <c r="B218" s="58" t="s">
        <v>2373</v>
      </c>
    </row>
    <row r="219" spans="1:2">
      <c r="A219" s="58" t="s">
        <v>2374</v>
      </c>
      <c r="B219" s="58" t="s">
        <v>162</v>
      </c>
    </row>
    <row r="220" spans="1:2">
      <c r="A220" s="58" t="s">
        <v>2375</v>
      </c>
      <c r="B220" s="58" t="s">
        <v>2376</v>
      </c>
    </row>
    <row r="221" spans="1:2">
      <c r="A221" s="58" t="s">
        <v>2377</v>
      </c>
      <c r="B221" s="58" t="s">
        <v>2378</v>
      </c>
    </row>
    <row r="222" spans="1:2">
      <c r="A222" s="58" t="s">
        <v>2379</v>
      </c>
      <c r="B222" s="58" t="s">
        <v>303</v>
      </c>
    </row>
    <row r="223" spans="1:2">
      <c r="A223" s="58" t="s">
        <v>2380</v>
      </c>
      <c r="B223" s="58" t="s">
        <v>2381</v>
      </c>
    </row>
    <row r="224" spans="1:2">
      <c r="A224" s="58" t="s">
        <v>2382</v>
      </c>
      <c r="B224" s="58" t="s">
        <v>2383</v>
      </c>
    </row>
    <row r="225" spans="1:2">
      <c r="A225" s="58" t="s">
        <v>2384</v>
      </c>
      <c r="B225" s="58" t="s">
        <v>2385</v>
      </c>
    </row>
    <row r="226" spans="1:2">
      <c r="A226" s="58" t="s">
        <v>2386</v>
      </c>
      <c r="B226" s="58" t="s">
        <v>2387</v>
      </c>
    </row>
    <row r="227" spans="1:2">
      <c r="A227" s="58" t="s">
        <v>2388</v>
      </c>
      <c r="B227" s="58" t="s">
        <v>2389</v>
      </c>
    </row>
    <row r="228" spans="1:2">
      <c r="A228" s="58" t="s">
        <v>2390</v>
      </c>
      <c r="B228" s="58" t="s">
        <v>2391</v>
      </c>
    </row>
    <row r="229" spans="1:2">
      <c r="A229" s="58" t="s">
        <v>2392</v>
      </c>
      <c r="B229" s="58" t="s">
        <v>177</v>
      </c>
    </row>
    <row r="230" spans="1:2">
      <c r="A230" s="58" t="s">
        <v>2393</v>
      </c>
      <c r="B230" s="58" t="s">
        <v>2394</v>
      </c>
    </row>
    <row r="231" spans="1:2">
      <c r="A231" s="58" t="s">
        <v>2395</v>
      </c>
      <c r="B231" s="58" t="s">
        <v>2396</v>
      </c>
    </row>
    <row r="232" spans="1:2">
      <c r="A232" s="58" t="s">
        <v>2397</v>
      </c>
      <c r="B232" s="58" t="s">
        <v>2398</v>
      </c>
    </row>
    <row r="233" spans="1:2">
      <c r="A233" s="58" t="s">
        <v>2399</v>
      </c>
      <c r="B233" s="58" t="s">
        <v>2400</v>
      </c>
    </row>
    <row r="234" spans="1:2">
      <c r="A234" s="58" t="s">
        <v>2401</v>
      </c>
      <c r="B234" s="58" t="s">
        <v>2402</v>
      </c>
    </row>
    <row r="235" spans="1:2">
      <c r="A235" s="58" t="s">
        <v>2403</v>
      </c>
      <c r="B235" s="58" t="s">
        <v>2404</v>
      </c>
    </row>
    <row r="236" spans="1:2">
      <c r="A236" s="58" t="s">
        <v>2405</v>
      </c>
      <c r="B236" s="58" t="s">
        <v>106</v>
      </c>
    </row>
    <row r="237" spans="1:2">
      <c r="A237" s="58" t="s">
        <v>2406</v>
      </c>
      <c r="B237" s="58" t="s">
        <v>2407</v>
      </c>
    </row>
    <row r="238" spans="1:2">
      <c r="A238" s="58" t="s">
        <v>2408</v>
      </c>
      <c r="B238" s="58" t="s">
        <v>69</v>
      </c>
    </row>
    <row r="239" spans="1:2">
      <c r="A239" s="58" t="s">
        <v>2409</v>
      </c>
      <c r="B239" s="58" t="s">
        <v>2410</v>
      </c>
    </row>
    <row r="240" spans="1:2">
      <c r="A240" s="58" t="s">
        <v>2411</v>
      </c>
      <c r="B240" s="58" t="s">
        <v>2412</v>
      </c>
    </row>
    <row r="241" spans="1:2">
      <c r="A241" s="58" t="s">
        <v>2413</v>
      </c>
      <c r="B241" s="58" t="s">
        <v>2414</v>
      </c>
    </row>
    <row r="242" spans="1:2">
      <c r="A242" s="58" t="s">
        <v>2415</v>
      </c>
      <c r="B242" s="58" t="s">
        <v>2416</v>
      </c>
    </row>
    <row r="243" spans="1:2">
      <c r="A243" s="58" t="s">
        <v>2417</v>
      </c>
      <c r="B243" s="58" t="s">
        <v>340</v>
      </c>
    </row>
    <row r="244" spans="1:2">
      <c r="A244" s="58" t="s">
        <v>2418</v>
      </c>
      <c r="B244" s="58" t="s">
        <v>2419</v>
      </c>
    </row>
    <row r="245" spans="1:2">
      <c r="A245" s="58" t="s">
        <v>2420</v>
      </c>
      <c r="B245" s="58" t="s">
        <v>2421</v>
      </c>
    </row>
    <row r="246" spans="1:2">
      <c r="A246" s="58" t="s">
        <v>2422</v>
      </c>
      <c r="B246" s="58" t="s">
        <v>2423</v>
      </c>
    </row>
    <row r="247" spans="1:2">
      <c r="A247" s="58" t="s">
        <v>2424</v>
      </c>
      <c r="B247" s="58" t="s">
        <v>2425</v>
      </c>
    </row>
    <row r="248" spans="1:2">
      <c r="A248" s="58" t="s">
        <v>2426</v>
      </c>
      <c r="B248" s="58" t="s">
        <v>2427</v>
      </c>
    </row>
    <row r="249" spans="1:2">
      <c r="A249" s="58" t="s">
        <v>2428</v>
      </c>
      <c r="B249" s="58" t="s">
        <v>2429</v>
      </c>
    </row>
    <row r="250" spans="1:2">
      <c r="A250" s="58" t="s">
        <v>2430</v>
      </c>
      <c r="B250" s="58" t="s">
        <v>2431</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375" customWidth="1"/>
  </cols>
  <sheetData>
    <row r="1" spans="1:2">
      <c r="A1" s="155" t="s">
        <v>2432</v>
      </c>
      <c r="B1" s="155" t="s">
        <v>2433</v>
      </c>
    </row>
    <row r="2" spans="1:2">
      <c r="A2" t="s">
        <v>2434</v>
      </c>
      <c r="B2" t="s">
        <v>2435</v>
      </c>
    </row>
    <row r="3" spans="1:2">
      <c r="A3" t="s">
        <v>2436</v>
      </c>
      <c r="B3" t="s">
        <v>2437</v>
      </c>
    </row>
    <row r="4" spans="1:2">
      <c r="A4" t="s">
        <v>2438</v>
      </c>
      <c r="B4" t="s">
        <v>2439</v>
      </c>
    </row>
    <row r="5" spans="1:2">
      <c r="A5" t="s">
        <v>2440</v>
      </c>
      <c r="B5" t="s">
        <v>2441</v>
      </c>
    </row>
    <row r="6" spans="1:2">
      <c r="A6" t="s">
        <v>2442</v>
      </c>
      <c r="B6" t="s">
        <v>2443</v>
      </c>
    </row>
    <row r="7" spans="1:2">
      <c r="A7" t="s">
        <v>2444</v>
      </c>
      <c r="B7" t="s">
        <v>2445</v>
      </c>
    </row>
    <row r="8" spans="1:2">
      <c r="A8" t="s">
        <v>2446</v>
      </c>
      <c r="B8" t="s">
        <v>2447</v>
      </c>
    </row>
    <row r="9" spans="1:2">
      <c r="A9" t="s">
        <v>2448</v>
      </c>
      <c r="B9" t="s">
        <v>2449</v>
      </c>
    </row>
    <row r="10" spans="1:2">
      <c r="A10" t="s">
        <v>2450</v>
      </c>
      <c r="B10" t="s">
        <v>2451</v>
      </c>
    </row>
    <row r="11" spans="1:2">
      <c r="A11" t="s">
        <v>2452</v>
      </c>
      <c r="B11" t="s">
        <v>2453</v>
      </c>
    </row>
    <row r="12" spans="1:2">
      <c r="A12" t="s">
        <v>2454</v>
      </c>
      <c r="B12" t="s">
        <v>2455</v>
      </c>
    </row>
    <row r="13" spans="1:2">
      <c r="A13" t="s">
        <v>2456</v>
      </c>
      <c r="B13" t="s">
        <v>2457</v>
      </c>
    </row>
    <row r="14" spans="1:2">
      <c r="A14" t="s">
        <v>2458</v>
      </c>
      <c r="B14" t="s">
        <v>2459</v>
      </c>
    </row>
    <row r="15" spans="1:2">
      <c r="A15" t="s">
        <v>2460</v>
      </c>
      <c r="B15" t="s">
        <v>2461</v>
      </c>
    </row>
    <row r="16" spans="1:2">
      <c r="A16" t="s">
        <v>2462</v>
      </c>
      <c r="B16" t="s">
        <v>2463</v>
      </c>
    </row>
    <row r="17" spans="1:2">
      <c r="A17" t="s">
        <v>2464</v>
      </c>
      <c r="B17" t="s">
        <v>2465</v>
      </c>
    </row>
    <row r="18" spans="1:2">
      <c r="A18" t="s">
        <v>2466</v>
      </c>
      <c r="B18" t="s">
        <v>2467</v>
      </c>
    </row>
    <row r="19" spans="1:2">
      <c r="A19" t="s">
        <v>2468</v>
      </c>
      <c r="B19" t="s">
        <v>2469</v>
      </c>
    </row>
    <row r="20" spans="1:2">
      <c r="A20" t="s">
        <v>2470</v>
      </c>
      <c r="B20" t="s">
        <v>2471</v>
      </c>
    </row>
    <row r="21" spans="1:2">
      <c r="A21" t="s">
        <v>2472</v>
      </c>
      <c r="B21" t="s">
        <v>2473</v>
      </c>
    </row>
    <row r="22" spans="1:2">
      <c r="A22" t="s">
        <v>2474</v>
      </c>
      <c r="B22" t="s">
        <v>2475</v>
      </c>
    </row>
    <row r="23" spans="1:2">
      <c r="A23" t="s">
        <v>2476</v>
      </c>
      <c r="B23" t="s">
        <v>2477</v>
      </c>
    </row>
    <row r="24" spans="1:2">
      <c r="A24" t="s">
        <v>2478</v>
      </c>
      <c r="B24" t="s">
        <v>2479</v>
      </c>
    </row>
    <row r="25" spans="1:2">
      <c r="A25" t="s">
        <v>2480</v>
      </c>
      <c r="B25" t="s">
        <v>2481</v>
      </c>
    </row>
    <row r="26" spans="1:2">
      <c r="A26" t="s">
        <v>2482</v>
      </c>
      <c r="B26" t="s">
        <v>2483</v>
      </c>
    </row>
    <row r="27" spans="1:2">
      <c r="A27" t="s">
        <v>2484</v>
      </c>
      <c r="B27" t="s">
        <v>2485</v>
      </c>
    </row>
    <row r="28" spans="1:2">
      <c r="A28" t="s">
        <v>2486</v>
      </c>
      <c r="B28" t="s">
        <v>2487</v>
      </c>
    </row>
    <row r="29" spans="1:2">
      <c r="A29" t="s">
        <v>2488</v>
      </c>
      <c r="B29" t="s">
        <v>2489</v>
      </c>
    </row>
    <row r="30" spans="1:2">
      <c r="A30" t="s">
        <v>2490</v>
      </c>
      <c r="B30" t="s">
        <v>2491</v>
      </c>
    </row>
    <row r="31" spans="1:2">
      <c r="A31" t="s">
        <v>2492</v>
      </c>
      <c r="B31" t="s">
        <v>2493</v>
      </c>
    </row>
    <row r="32" spans="1:2">
      <c r="A32" t="s">
        <v>2494</v>
      </c>
      <c r="B32" t="s">
        <v>2495</v>
      </c>
    </row>
    <row r="33" spans="1:2">
      <c r="A33" t="s">
        <v>2496</v>
      </c>
      <c r="B33" t="s">
        <v>2497</v>
      </c>
    </row>
    <row r="34" spans="1:2">
      <c r="A34" t="s">
        <v>2498</v>
      </c>
      <c r="B34" t="s">
        <v>2499</v>
      </c>
    </row>
    <row r="35" spans="1:2">
      <c r="A35" t="s">
        <v>2500</v>
      </c>
      <c r="B35" t="s">
        <v>2501</v>
      </c>
    </row>
    <row r="36" spans="1:2">
      <c r="A36" t="s">
        <v>2502</v>
      </c>
      <c r="B36" t="s">
        <v>2503</v>
      </c>
    </row>
    <row r="37" spans="1:2">
      <c r="A37" t="s">
        <v>2504</v>
      </c>
      <c r="B37" t="s">
        <v>2505</v>
      </c>
    </row>
    <row r="38" spans="1:2">
      <c r="A38" t="s">
        <v>2506</v>
      </c>
      <c r="B38" t="s">
        <v>2507</v>
      </c>
    </row>
    <row r="39" spans="1:2">
      <c r="A39" t="s">
        <v>2508</v>
      </c>
      <c r="B39" t="s">
        <v>2509</v>
      </c>
    </row>
    <row r="40" spans="1:2">
      <c r="A40" t="s">
        <v>2510</v>
      </c>
      <c r="B40" t="s">
        <v>2511</v>
      </c>
    </row>
    <row r="41" spans="1:2">
      <c r="A41" t="s">
        <v>2512</v>
      </c>
      <c r="B41" t="s">
        <v>2513</v>
      </c>
    </row>
    <row r="42" spans="1:2">
      <c r="A42" t="s">
        <v>2514</v>
      </c>
      <c r="B42" t="s">
        <v>2515</v>
      </c>
    </row>
    <row r="43" spans="1:2">
      <c r="A43" t="s">
        <v>2516</v>
      </c>
      <c r="B43" t="s">
        <v>2517</v>
      </c>
    </row>
    <row r="44" spans="1:2">
      <c r="A44" t="s">
        <v>2518</v>
      </c>
      <c r="B44" t="s">
        <v>2519</v>
      </c>
    </row>
    <row r="45" spans="1:2">
      <c r="A45" t="s">
        <v>2520</v>
      </c>
      <c r="B45" t="s">
        <v>2521</v>
      </c>
    </row>
    <row r="46" spans="1:2">
      <c r="A46" t="s">
        <v>2522</v>
      </c>
      <c r="B46" t="s">
        <v>2523</v>
      </c>
    </row>
    <row r="47" spans="1:2">
      <c r="A47" t="s">
        <v>2524</v>
      </c>
      <c r="B47" t="s">
        <v>2525</v>
      </c>
    </row>
    <row r="48" spans="1:2">
      <c r="A48" t="s">
        <v>2526</v>
      </c>
      <c r="B48" t="s">
        <v>2527</v>
      </c>
    </row>
    <row r="49" spans="1:2">
      <c r="A49" t="s">
        <v>2528</v>
      </c>
      <c r="B49" t="s">
        <v>2529</v>
      </c>
    </row>
    <row r="50" spans="1:2">
      <c r="A50" t="s">
        <v>2530</v>
      </c>
      <c r="B50" t="s">
        <v>2531</v>
      </c>
    </row>
    <row r="51" spans="1:2">
      <c r="A51" t="s">
        <v>2532</v>
      </c>
      <c r="B51" t="s">
        <v>2533</v>
      </c>
    </row>
    <row r="52" spans="1:2">
      <c r="A52" t="s">
        <v>2534</v>
      </c>
      <c r="B52" t="s">
        <v>2535</v>
      </c>
    </row>
    <row r="53" spans="1:2">
      <c r="A53" t="s">
        <v>2536</v>
      </c>
      <c r="B53" t="s">
        <v>2537</v>
      </c>
    </row>
    <row r="54" spans="1:2">
      <c r="A54" t="s">
        <v>2538</v>
      </c>
      <c r="B54" t="s">
        <v>2539</v>
      </c>
    </row>
    <row r="55" spans="1:2">
      <c r="A55" t="s">
        <v>2540</v>
      </c>
      <c r="B55" t="s">
        <v>2541</v>
      </c>
    </row>
    <row r="56" spans="1:2">
      <c r="A56" t="s">
        <v>2542</v>
      </c>
      <c r="B56" t="s">
        <v>2543</v>
      </c>
    </row>
    <row r="57" spans="1:2">
      <c r="A57" t="s">
        <v>2544</v>
      </c>
      <c r="B57" t="s">
        <v>2545</v>
      </c>
    </row>
    <row r="58" spans="1:2">
      <c r="A58" t="s">
        <v>2546</v>
      </c>
      <c r="B58" t="s">
        <v>2547</v>
      </c>
    </row>
    <row r="59" spans="1:2">
      <c r="A59" t="s">
        <v>2548</v>
      </c>
      <c r="B59" t="s">
        <v>2549</v>
      </c>
    </row>
    <row r="60" spans="1:2">
      <c r="A60" t="s">
        <v>2550</v>
      </c>
      <c r="B60" t="s">
        <v>2551</v>
      </c>
    </row>
    <row r="61" spans="1:2">
      <c r="A61" t="s">
        <v>2552</v>
      </c>
      <c r="B61" t="s">
        <v>2553</v>
      </c>
    </row>
    <row r="62" spans="1:2">
      <c r="A62" t="s">
        <v>2554</v>
      </c>
      <c r="B62" t="s">
        <v>2555</v>
      </c>
    </row>
    <row r="63" spans="1:2">
      <c r="A63" t="s">
        <v>2556</v>
      </c>
      <c r="B63" t="s">
        <v>2557</v>
      </c>
    </row>
    <row r="64" spans="1:2">
      <c r="A64" t="s">
        <v>2558</v>
      </c>
      <c r="B64" t="s">
        <v>2559</v>
      </c>
    </row>
    <row r="65" spans="1:2">
      <c r="A65" t="s">
        <v>2560</v>
      </c>
      <c r="B65" t="s">
        <v>2561</v>
      </c>
    </row>
    <row r="66" spans="1:2">
      <c r="A66" t="s">
        <v>2562</v>
      </c>
      <c r="B66" t="s">
        <v>2563</v>
      </c>
    </row>
    <row r="67" spans="1:2">
      <c r="A67" t="s">
        <v>2564</v>
      </c>
      <c r="B67" t="s">
        <v>2565</v>
      </c>
    </row>
    <row r="68" spans="1:2">
      <c r="A68" t="s">
        <v>2566</v>
      </c>
      <c r="B68" t="s">
        <v>2567</v>
      </c>
    </row>
    <row r="69" spans="1:2">
      <c r="A69" t="s">
        <v>2568</v>
      </c>
      <c r="B69" t="s">
        <v>2569</v>
      </c>
    </row>
    <row r="70" spans="1:2">
      <c r="A70" t="s">
        <v>2570</v>
      </c>
      <c r="B70" t="s">
        <v>2571</v>
      </c>
    </row>
    <row r="71" spans="1:2">
      <c r="A71" t="s">
        <v>2572</v>
      </c>
      <c r="B71" t="s">
        <v>2573</v>
      </c>
    </row>
    <row r="72" spans="1:2">
      <c r="A72" t="s">
        <v>2574</v>
      </c>
      <c r="B72" t="s">
        <v>2575</v>
      </c>
    </row>
    <row r="73" spans="1:2">
      <c r="A73" t="s">
        <v>2576</v>
      </c>
      <c r="B73" t="s">
        <v>2577</v>
      </c>
    </row>
    <row r="74" spans="1:2">
      <c r="A74" t="s">
        <v>2578</v>
      </c>
      <c r="B74" t="s">
        <v>2579</v>
      </c>
    </row>
    <row r="75" spans="1:2">
      <c r="A75" t="s">
        <v>2580</v>
      </c>
      <c r="B75" t="s">
        <v>2581</v>
      </c>
    </row>
    <row r="76" spans="1:2">
      <c r="A76" t="s">
        <v>2582</v>
      </c>
      <c r="B76" t="s">
        <v>2583</v>
      </c>
    </row>
    <row r="77" spans="1:2">
      <c r="A77" t="s">
        <v>2584</v>
      </c>
      <c r="B77" t="s">
        <v>2585</v>
      </c>
    </row>
    <row r="78" spans="1:2">
      <c r="A78" t="s">
        <v>2586</v>
      </c>
      <c r="B78" t="s">
        <v>2587</v>
      </c>
    </row>
    <row r="79" spans="1:2">
      <c r="A79" t="s">
        <v>2588</v>
      </c>
      <c r="B79" t="s">
        <v>2589</v>
      </c>
    </row>
    <row r="80" spans="1:2">
      <c r="A80" t="s">
        <v>2590</v>
      </c>
      <c r="B80" t="s">
        <v>2591</v>
      </c>
    </row>
    <row r="81" spans="1:2">
      <c r="A81" t="s">
        <v>2592</v>
      </c>
      <c r="B81" t="s">
        <v>2593</v>
      </c>
    </row>
    <row r="82" spans="1:2">
      <c r="A82" t="s">
        <v>2594</v>
      </c>
      <c r="B82" t="s">
        <v>2595</v>
      </c>
    </row>
    <row r="83" spans="1:2">
      <c r="A83" t="s">
        <v>2596</v>
      </c>
      <c r="B83" t="s">
        <v>2597</v>
      </c>
    </row>
    <row r="84" spans="1:2">
      <c r="A84" t="s">
        <v>2598</v>
      </c>
      <c r="B84" t="s">
        <v>2599</v>
      </c>
    </row>
    <row r="85" spans="1:2">
      <c r="A85" t="s">
        <v>2600</v>
      </c>
      <c r="B85" t="s">
        <v>2601</v>
      </c>
    </row>
    <row r="86" spans="1:2">
      <c r="A86" t="s">
        <v>2602</v>
      </c>
      <c r="B86" t="s">
        <v>2603</v>
      </c>
    </row>
    <row r="87" spans="1:2">
      <c r="A87" t="s">
        <v>2604</v>
      </c>
      <c r="B87" t="s">
        <v>2605</v>
      </c>
    </row>
    <row r="88" spans="1:2">
      <c r="A88" t="s">
        <v>2606</v>
      </c>
      <c r="B88" t="s">
        <v>2607</v>
      </c>
    </row>
    <row r="89" spans="1:2">
      <c r="A89" t="s">
        <v>2608</v>
      </c>
      <c r="B89" t="s">
        <v>2609</v>
      </c>
    </row>
    <row r="90" spans="1:2">
      <c r="A90" t="s">
        <v>2610</v>
      </c>
      <c r="B90" t="s">
        <v>2611</v>
      </c>
    </row>
    <row r="91" spans="1:2">
      <c r="A91" t="s">
        <v>2612</v>
      </c>
      <c r="B91" t="s">
        <v>2613</v>
      </c>
    </row>
    <row r="92" spans="1:2">
      <c r="A92" t="s">
        <v>2614</v>
      </c>
      <c r="B92" t="s">
        <v>2615</v>
      </c>
    </row>
    <row r="93" spans="1:2">
      <c r="A93" t="s">
        <v>2616</v>
      </c>
      <c r="B93" t="s">
        <v>2617</v>
      </c>
    </row>
    <row r="94" spans="1:2">
      <c r="A94" t="s">
        <v>2618</v>
      </c>
      <c r="B94" t="s">
        <v>2619</v>
      </c>
    </row>
    <row r="95" spans="1:2">
      <c r="A95" t="s">
        <v>2620</v>
      </c>
      <c r="B95" t="s">
        <v>2621</v>
      </c>
    </row>
    <row r="96" spans="1:2">
      <c r="A96" t="s">
        <v>2622</v>
      </c>
      <c r="B96" t="s">
        <v>2623</v>
      </c>
    </row>
    <row r="97" spans="1:2">
      <c r="A97" t="s">
        <v>2624</v>
      </c>
      <c r="B97" t="s">
        <v>2625</v>
      </c>
    </row>
    <row r="98" spans="1:2">
      <c r="A98" t="s">
        <v>2626</v>
      </c>
      <c r="B98" t="s">
        <v>2627</v>
      </c>
    </row>
    <row r="99" spans="1:2">
      <c r="A99" t="s">
        <v>2628</v>
      </c>
      <c r="B99" t="s">
        <v>2629</v>
      </c>
    </row>
    <row r="100" spans="1:2">
      <c r="A100" t="s">
        <v>2630</v>
      </c>
      <c r="B100" t="s">
        <v>2631</v>
      </c>
    </row>
    <row r="101" spans="1:2">
      <c r="A101" t="s">
        <v>2632</v>
      </c>
      <c r="B101" t="s">
        <v>2633</v>
      </c>
    </row>
    <row r="102" spans="1:2">
      <c r="A102" t="s">
        <v>2634</v>
      </c>
      <c r="B102" t="s">
        <v>2635</v>
      </c>
    </row>
    <row r="103" spans="1:2">
      <c r="A103" t="s">
        <v>2636</v>
      </c>
      <c r="B103" t="s">
        <v>2637</v>
      </c>
    </row>
    <row r="104" spans="1:2">
      <c r="A104" t="s">
        <v>2638</v>
      </c>
      <c r="B104" t="s">
        <v>2639</v>
      </c>
    </row>
    <row r="105" spans="1:2">
      <c r="A105" t="s">
        <v>2640</v>
      </c>
      <c r="B105" t="s">
        <v>2641</v>
      </c>
    </row>
    <row r="106" spans="1:2">
      <c r="A106" t="s">
        <v>2642</v>
      </c>
      <c r="B106" t="s">
        <v>2643</v>
      </c>
    </row>
    <row r="107" spans="1:2">
      <c r="A107" t="s">
        <v>2644</v>
      </c>
      <c r="B107" t="s">
        <v>2645</v>
      </c>
    </row>
    <row r="108" spans="1:2">
      <c r="A108" t="s">
        <v>2646</v>
      </c>
      <c r="B108" t="s">
        <v>2647</v>
      </c>
    </row>
    <row r="109" spans="1:2">
      <c r="A109" t="s">
        <v>2648</v>
      </c>
      <c r="B109" t="s">
        <v>2649</v>
      </c>
    </row>
    <row r="110" spans="1:2">
      <c r="A110" t="s">
        <v>2650</v>
      </c>
      <c r="B110" t="s">
        <v>2651</v>
      </c>
    </row>
    <row r="111" spans="1:2">
      <c r="A111" t="s">
        <v>2652</v>
      </c>
      <c r="B111" t="s">
        <v>2653</v>
      </c>
    </row>
    <row r="112" spans="1:2">
      <c r="A112" t="s">
        <v>2654</v>
      </c>
      <c r="B112" t="s">
        <v>2655</v>
      </c>
    </row>
    <row r="113" spans="1:2">
      <c r="A113" t="s">
        <v>2656</v>
      </c>
      <c r="B113" t="s">
        <v>2657</v>
      </c>
    </row>
    <row r="114" spans="1:2">
      <c r="A114" t="s">
        <v>2658</v>
      </c>
      <c r="B114" t="s">
        <v>2659</v>
      </c>
    </row>
    <row r="115" spans="1:2">
      <c r="A115" t="s">
        <v>2660</v>
      </c>
      <c r="B115" t="s">
        <v>2661</v>
      </c>
    </row>
    <row r="116" spans="1:2">
      <c r="A116" t="s">
        <v>2662</v>
      </c>
      <c r="B116" t="s">
        <v>2663</v>
      </c>
    </row>
    <row r="117" spans="1:2">
      <c r="A117" t="s">
        <v>2664</v>
      </c>
      <c r="B117" t="s">
        <v>2665</v>
      </c>
    </row>
    <row r="118" spans="1:2">
      <c r="A118" t="s">
        <v>2666</v>
      </c>
      <c r="B118" t="s">
        <v>2667</v>
      </c>
    </row>
    <row r="119" spans="1:2">
      <c r="A119" t="s">
        <v>2668</v>
      </c>
      <c r="B119" t="s">
        <v>2669</v>
      </c>
    </row>
    <row r="120" spans="1:2">
      <c r="A120" t="s">
        <v>2670</v>
      </c>
      <c r="B120" t="s">
        <v>2671</v>
      </c>
    </row>
    <row r="121" spans="1:2">
      <c r="A121" t="s">
        <v>2672</v>
      </c>
      <c r="B121" t="s">
        <v>2673</v>
      </c>
    </row>
    <row r="122" spans="1:2">
      <c r="A122" t="s">
        <v>2674</v>
      </c>
      <c r="B122" t="s">
        <v>2675</v>
      </c>
    </row>
    <row r="123" spans="1:2">
      <c r="A123" t="s">
        <v>2676</v>
      </c>
      <c r="B123" t="s">
        <v>2677</v>
      </c>
    </row>
    <row r="124" spans="1:2">
      <c r="A124" t="s">
        <v>2678</v>
      </c>
      <c r="B124" t="s">
        <v>2679</v>
      </c>
    </row>
    <row r="125" spans="1:2">
      <c r="A125" t="s">
        <v>2680</v>
      </c>
      <c r="B125" t="s">
        <v>2681</v>
      </c>
    </row>
    <row r="126" spans="1:2">
      <c r="A126" t="s">
        <v>2682</v>
      </c>
      <c r="B126" t="s">
        <v>2683</v>
      </c>
    </row>
    <row r="127" spans="1:2">
      <c r="A127" t="s">
        <v>2684</v>
      </c>
      <c r="B127" t="s">
        <v>2685</v>
      </c>
    </row>
    <row r="128" spans="1:2">
      <c r="A128" t="s">
        <v>2686</v>
      </c>
      <c r="B128" t="s">
        <v>2687</v>
      </c>
    </row>
    <row r="129" spans="1:2">
      <c r="A129" t="s">
        <v>2688</v>
      </c>
      <c r="B129" t="s">
        <v>2689</v>
      </c>
    </row>
    <row r="130" spans="1:2">
      <c r="A130" t="s">
        <v>2690</v>
      </c>
      <c r="B130" t="s">
        <v>2691</v>
      </c>
    </row>
    <row r="131" spans="1:2">
      <c r="A131" t="s">
        <v>2692</v>
      </c>
      <c r="B131" t="s">
        <v>2693</v>
      </c>
    </row>
    <row r="132" spans="1:2">
      <c r="A132" t="s">
        <v>2694</v>
      </c>
      <c r="B132" t="s">
        <v>2695</v>
      </c>
    </row>
    <row r="133" spans="1:2">
      <c r="A133" t="s">
        <v>2696</v>
      </c>
      <c r="B133" t="s">
        <v>2697</v>
      </c>
    </row>
    <row r="134" spans="1:2">
      <c r="A134" t="s">
        <v>2698</v>
      </c>
      <c r="B134" t="s">
        <v>2699</v>
      </c>
    </row>
    <row r="135" spans="1:2">
      <c r="A135" t="s">
        <v>2700</v>
      </c>
      <c r="B135" t="s">
        <v>2701</v>
      </c>
    </row>
    <row r="136" spans="1:2">
      <c r="A136" t="s">
        <v>2702</v>
      </c>
      <c r="B136" t="s">
        <v>2703</v>
      </c>
    </row>
    <row r="137" spans="1:2">
      <c r="A137" t="s">
        <v>2704</v>
      </c>
      <c r="B137" t="s">
        <v>2705</v>
      </c>
    </row>
    <row r="138" spans="1:2">
      <c r="A138" t="s">
        <v>2706</v>
      </c>
      <c r="B138" t="s">
        <v>2707</v>
      </c>
    </row>
    <row r="139" spans="1:2">
      <c r="A139" t="s">
        <v>2708</v>
      </c>
      <c r="B139" t="s">
        <v>323</v>
      </c>
    </row>
    <row r="140" spans="1:2">
      <c r="A140" t="s">
        <v>2709</v>
      </c>
      <c r="B140" t="s">
        <v>2710</v>
      </c>
    </row>
    <row r="141" spans="1:2">
      <c r="A141" t="s">
        <v>2711</v>
      </c>
      <c r="B141" t="s">
        <v>2712</v>
      </c>
    </row>
    <row r="142" spans="1:2">
      <c r="A142" t="s">
        <v>2713</v>
      </c>
      <c r="B142" t="s">
        <v>2714</v>
      </c>
    </row>
    <row r="143" spans="1:2">
      <c r="A143" t="s">
        <v>2715</v>
      </c>
      <c r="B143" t="s">
        <v>2716</v>
      </c>
    </row>
    <row r="144" spans="1:2">
      <c r="A144" t="s">
        <v>2717</v>
      </c>
      <c r="B144" t="s">
        <v>2718</v>
      </c>
    </row>
    <row r="145" spans="1:2">
      <c r="A145" t="s">
        <v>2719</v>
      </c>
      <c r="B145" t="s">
        <v>2720</v>
      </c>
    </row>
    <row r="146" spans="1:2">
      <c r="A146" t="s">
        <v>2721</v>
      </c>
      <c r="B146" t="s">
        <v>2722</v>
      </c>
    </row>
    <row r="147" spans="1:2">
      <c r="A147" t="s">
        <v>2723</v>
      </c>
      <c r="B147" t="s">
        <v>2724</v>
      </c>
    </row>
    <row r="148" spans="1:2">
      <c r="A148" t="s">
        <v>2725</v>
      </c>
      <c r="B148" t="s">
        <v>2726</v>
      </c>
    </row>
    <row r="149" spans="1:2">
      <c r="A149" t="s">
        <v>2727</v>
      </c>
      <c r="B149" t="s">
        <v>2728</v>
      </c>
    </row>
    <row r="150" spans="1:2">
      <c r="A150" t="s">
        <v>2729</v>
      </c>
      <c r="B150" t="s">
        <v>2730</v>
      </c>
    </row>
    <row r="151" spans="1:2">
      <c r="A151" t="s">
        <v>2731</v>
      </c>
      <c r="B151" t="s">
        <v>2732</v>
      </c>
    </row>
    <row r="152" spans="1:2">
      <c r="A152" t="s">
        <v>2733</v>
      </c>
      <c r="B152" t="s">
        <v>2734</v>
      </c>
    </row>
    <row r="153" spans="1:2">
      <c r="A153" t="s">
        <v>2735</v>
      </c>
      <c r="B153" t="s">
        <v>2736</v>
      </c>
    </row>
    <row r="154" spans="1:2">
      <c r="A154" t="s">
        <v>2737</v>
      </c>
      <c r="B154" t="s">
        <v>2738</v>
      </c>
    </row>
    <row r="155" spans="1:2">
      <c r="A155" t="s">
        <v>2739</v>
      </c>
      <c r="B155" t="s">
        <v>2740</v>
      </c>
    </row>
    <row r="156" spans="1:2">
      <c r="A156" t="s">
        <v>2741</v>
      </c>
      <c r="B156" t="s">
        <v>2742</v>
      </c>
    </row>
    <row r="157" spans="1:2">
      <c r="A157" t="s">
        <v>2743</v>
      </c>
      <c r="B157" t="s">
        <v>2744</v>
      </c>
    </row>
    <row r="158" spans="1:2">
      <c r="A158" t="s">
        <v>2745</v>
      </c>
      <c r="B158" t="s">
        <v>2746</v>
      </c>
    </row>
    <row r="159" spans="1:2">
      <c r="A159" t="s">
        <v>2747</v>
      </c>
      <c r="B159" t="s">
        <v>2748</v>
      </c>
    </row>
    <row r="160" spans="1:2">
      <c r="A160" t="s">
        <v>2749</v>
      </c>
      <c r="B160" t="s">
        <v>2750</v>
      </c>
    </row>
    <row r="161" spans="1:2">
      <c r="A161" t="s">
        <v>2751</v>
      </c>
      <c r="B161" t="s">
        <v>2752</v>
      </c>
    </row>
    <row r="162" spans="1:2">
      <c r="A162" t="s">
        <v>2753</v>
      </c>
      <c r="B162" t="s">
        <v>2754</v>
      </c>
    </row>
    <row r="163" spans="1:2">
      <c r="A163" t="s">
        <v>2755</v>
      </c>
      <c r="B163" t="s">
        <v>2756</v>
      </c>
    </row>
    <row r="164" spans="1:2">
      <c r="A164" t="s">
        <v>2757</v>
      </c>
      <c r="B164" t="s">
        <v>2758</v>
      </c>
    </row>
    <row r="165" spans="1:2">
      <c r="A165" t="s">
        <v>2759</v>
      </c>
      <c r="B165" t="s">
        <v>2760</v>
      </c>
    </row>
    <row r="166" spans="1:2">
      <c r="A166" t="s">
        <v>2761</v>
      </c>
      <c r="B166" t="s">
        <v>2762</v>
      </c>
    </row>
    <row r="167" spans="1:2">
      <c r="A167" t="s">
        <v>2763</v>
      </c>
      <c r="B167" t="s">
        <v>2764</v>
      </c>
    </row>
    <row r="168" spans="1:2">
      <c r="A168" t="s">
        <v>2765</v>
      </c>
      <c r="B168" t="s">
        <v>2766</v>
      </c>
    </row>
    <row r="169" spans="1:2">
      <c r="A169" t="s">
        <v>2767</v>
      </c>
      <c r="B169" t="s">
        <v>2768</v>
      </c>
    </row>
    <row r="170" spans="1:2">
      <c r="A170" t="s">
        <v>2769</v>
      </c>
      <c r="B170" t="s">
        <v>2770</v>
      </c>
    </row>
    <row r="171" spans="1:2">
      <c r="A171" t="s">
        <v>2771</v>
      </c>
      <c r="B171" t="s">
        <v>2772</v>
      </c>
    </row>
    <row r="172" spans="1:2">
      <c r="A172" t="s">
        <v>2773</v>
      </c>
      <c r="B172" t="s">
        <v>2774</v>
      </c>
    </row>
    <row r="173" spans="1:2">
      <c r="A173" t="s">
        <v>2775</v>
      </c>
      <c r="B173" t="s">
        <v>2776</v>
      </c>
    </row>
    <row r="174" spans="1:2">
      <c r="A174" t="s">
        <v>2777</v>
      </c>
      <c r="B174" t="s">
        <v>2778</v>
      </c>
    </row>
    <row r="175" spans="1:2">
      <c r="A175" t="s">
        <v>2779</v>
      </c>
      <c r="B175" t="s">
        <v>2780</v>
      </c>
    </row>
    <row r="176" spans="1:2">
      <c r="A176" t="s">
        <v>2781</v>
      </c>
      <c r="B176" t="s">
        <v>2782</v>
      </c>
    </row>
    <row r="177" spans="1:2">
      <c r="A177" t="s">
        <v>2783</v>
      </c>
      <c r="B177" t="s">
        <v>2784</v>
      </c>
    </row>
    <row r="178" spans="1:2">
      <c r="A178" t="s">
        <v>2785</v>
      </c>
      <c r="B178" t="s">
        <v>2786</v>
      </c>
    </row>
    <row r="179" spans="1:2">
      <c r="A179" t="s">
        <v>2787</v>
      </c>
      <c r="B179" t="s">
        <v>2788</v>
      </c>
    </row>
    <row r="180" spans="1:2">
      <c r="A180" t="s">
        <v>2789</v>
      </c>
      <c r="B180" t="s">
        <v>2790</v>
      </c>
    </row>
    <row r="181" spans="1:2">
      <c r="A181" t="s">
        <v>2791</v>
      </c>
      <c r="B181" t="s">
        <v>2792</v>
      </c>
    </row>
    <row r="182" spans="1:2">
      <c r="A182" t="s">
        <v>2793</v>
      </c>
      <c r="B182" t="s">
        <v>2794</v>
      </c>
    </row>
    <row r="183" spans="1:2">
      <c r="A183" t="s">
        <v>2795</v>
      </c>
      <c r="B183" t="s">
        <v>2796</v>
      </c>
    </row>
    <row r="184" spans="1:2">
      <c r="A184" t="s">
        <v>2797</v>
      </c>
      <c r="B184" t="s">
        <v>2798</v>
      </c>
    </row>
    <row r="185" spans="1:2">
      <c r="A185" t="s">
        <v>2799</v>
      </c>
      <c r="B185" t="s">
        <v>2800</v>
      </c>
    </row>
    <row r="186" spans="1:2">
      <c r="A186" t="s">
        <v>2801</v>
      </c>
      <c r="B186" t="s">
        <v>2802</v>
      </c>
    </row>
    <row r="187" spans="1:2">
      <c r="A187" t="s">
        <v>2803</v>
      </c>
      <c r="B187" t="s">
        <v>2804</v>
      </c>
    </row>
    <row r="188" spans="1:2">
      <c r="A188" t="s">
        <v>2805</v>
      </c>
      <c r="B188" t="s">
        <v>2806</v>
      </c>
    </row>
    <row r="189" spans="1:2">
      <c r="A189" t="s">
        <v>2807</v>
      </c>
      <c r="B189" t="s">
        <v>2808</v>
      </c>
    </row>
    <row r="190" spans="1:2">
      <c r="A190" t="s">
        <v>2809</v>
      </c>
      <c r="B190" t="s">
        <v>2810</v>
      </c>
    </row>
    <row r="191" spans="1:2">
      <c r="A191" t="s">
        <v>2811</v>
      </c>
      <c r="B191" t="s">
        <v>2812</v>
      </c>
    </row>
    <row r="192" spans="1:2">
      <c r="A192" t="s">
        <v>2813</v>
      </c>
      <c r="B192" t="s">
        <v>2814</v>
      </c>
    </row>
    <row r="193" spans="1:2">
      <c r="A193" t="s">
        <v>2815</v>
      </c>
      <c r="B193" t="s">
        <v>2816</v>
      </c>
    </row>
    <row r="194" spans="1:2">
      <c r="A194" t="s">
        <v>2817</v>
      </c>
      <c r="B194" t="s">
        <v>2818</v>
      </c>
    </row>
    <row r="195" spans="1:2">
      <c r="A195" t="s">
        <v>2819</v>
      </c>
      <c r="B195" t="s">
        <v>2820</v>
      </c>
    </row>
    <row r="196" spans="1:2">
      <c r="A196" t="s">
        <v>2821</v>
      </c>
      <c r="B196" t="s">
        <v>2822</v>
      </c>
    </row>
    <row r="197" spans="1:2">
      <c r="A197" t="s">
        <v>2823</v>
      </c>
      <c r="B197" t="s">
        <v>2824</v>
      </c>
    </row>
    <row r="198" spans="1:2">
      <c r="A198" t="s">
        <v>2825</v>
      </c>
      <c r="B198" t="s">
        <v>2826</v>
      </c>
    </row>
    <row r="199" spans="1:2">
      <c r="A199" t="s">
        <v>2827</v>
      </c>
      <c r="B199" t="s">
        <v>2828</v>
      </c>
    </row>
    <row r="200" spans="1:2">
      <c r="A200" t="s">
        <v>2829</v>
      </c>
      <c r="B200" t="s">
        <v>2830</v>
      </c>
    </row>
    <row r="201" spans="1:2">
      <c r="A201" t="s">
        <v>2831</v>
      </c>
      <c r="B201" t="s">
        <v>2832</v>
      </c>
    </row>
    <row r="202" spans="1:2">
      <c r="A202" t="s">
        <v>2833</v>
      </c>
      <c r="B202" t="s">
        <v>2834</v>
      </c>
    </row>
    <row r="203" spans="1:2">
      <c r="A203" t="s">
        <v>2835</v>
      </c>
      <c r="B203" t="s">
        <v>2836</v>
      </c>
    </row>
    <row r="204" spans="1:2">
      <c r="A204" t="s">
        <v>2837</v>
      </c>
      <c r="B204" t="s">
        <v>2838</v>
      </c>
    </row>
    <row r="205" spans="1:2">
      <c r="A205" t="s">
        <v>2839</v>
      </c>
      <c r="B205" t="s">
        <v>2840</v>
      </c>
    </row>
    <row r="206" spans="1:2">
      <c r="A206" t="s">
        <v>2841</v>
      </c>
      <c r="B206" t="s">
        <v>2842</v>
      </c>
    </row>
    <row r="207" spans="1:2">
      <c r="A207" t="s">
        <v>2843</v>
      </c>
      <c r="B207" t="s">
        <v>2844</v>
      </c>
    </row>
    <row r="208" spans="1:2">
      <c r="A208" t="s">
        <v>2845</v>
      </c>
      <c r="B208" t="s">
        <v>2846</v>
      </c>
    </row>
    <row r="209" spans="1:2">
      <c r="A209" t="s">
        <v>2847</v>
      </c>
      <c r="B209" t="s">
        <v>2848</v>
      </c>
    </row>
    <row r="210" spans="1:2">
      <c r="A210" t="s">
        <v>2849</v>
      </c>
      <c r="B210" t="s">
        <v>2850</v>
      </c>
    </row>
    <row r="211" spans="1:2">
      <c r="A211" t="s">
        <v>2851</v>
      </c>
      <c r="B211" t="s">
        <v>2852</v>
      </c>
    </row>
    <row r="212" spans="1:2">
      <c r="A212" t="s">
        <v>2853</v>
      </c>
      <c r="B212" t="s">
        <v>2854</v>
      </c>
    </row>
    <row r="213" spans="1:2">
      <c r="A213" t="s">
        <v>2855</v>
      </c>
      <c r="B213" t="s">
        <v>2856</v>
      </c>
    </row>
    <row r="214" spans="1:2">
      <c r="A214" t="s">
        <v>2857</v>
      </c>
      <c r="B214" t="s">
        <v>2858</v>
      </c>
    </row>
    <row r="215" spans="1:2">
      <c r="A215" t="s">
        <v>2859</v>
      </c>
      <c r="B215" t="s">
        <v>2860</v>
      </c>
    </row>
    <row r="216" spans="1:2">
      <c r="A216" t="s">
        <v>2861</v>
      </c>
      <c r="B216" t="s">
        <v>2862</v>
      </c>
    </row>
    <row r="217" spans="1:2">
      <c r="A217" t="s">
        <v>2863</v>
      </c>
      <c r="B217" t="s">
        <v>2864</v>
      </c>
    </row>
    <row r="218" spans="1:2">
      <c r="A218" t="s">
        <v>2865</v>
      </c>
      <c r="B218" t="s">
        <v>2866</v>
      </c>
    </row>
    <row r="219" spans="1:2">
      <c r="A219" t="s">
        <v>2867</v>
      </c>
      <c r="B219" t="s">
        <v>2868</v>
      </c>
    </row>
    <row r="220" spans="1:2">
      <c r="A220" t="s">
        <v>2869</v>
      </c>
      <c r="B220" t="s">
        <v>2870</v>
      </c>
    </row>
    <row r="221" spans="1:2">
      <c r="A221" t="s">
        <v>2871</v>
      </c>
      <c r="B221" t="s">
        <v>2872</v>
      </c>
    </row>
    <row r="222" spans="1:2">
      <c r="A222" t="s">
        <v>2873</v>
      </c>
      <c r="B222" t="s">
        <v>2874</v>
      </c>
    </row>
    <row r="223" spans="1:2">
      <c r="A223" t="s">
        <v>2875</v>
      </c>
      <c r="B223" t="s">
        <v>2876</v>
      </c>
    </row>
    <row r="224" spans="1:2">
      <c r="A224" t="s">
        <v>2877</v>
      </c>
      <c r="B224" t="s">
        <v>2878</v>
      </c>
    </row>
    <row r="225" spans="1:2">
      <c r="A225" t="s">
        <v>2879</v>
      </c>
      <c r="B225" t="s">
        <v>2880</v>
      </c>
    </row>
    <row r="226" spans="1:2">
      <c r="A226" t="s">
        <v>2881</v>
      </c>
      <c r="B226" t="s">
        <v>2882</v>
      </c>
    </row>
    <row r="227" spans="1:2">
      <c r="A227" t="s">
        <v>2883</v>
      </c>
      <c r="B227" t="s">
        <v>2884</v>
      </c>
    </row>
    <row r="228" spans="1:2">
      <c r="A228" t="s">
        <v>2885</v>
      </c>
      <c r="B228" t="s">
        <v>2886</v>
      </c>
    </row>
    <row r="229" spans="1:2">
      <c r="A229" t="s">
        <v>2887</v>
      </c>
      <c r="B229" t="s">
        <v>2888</v>
      </c>
    </row>
    <row r="230" spans="1:2">
      <c r="A230" t="s">
        <v>2889</v>
      </c>
      <c r="B230" t="s">
        <v>2890</v>
      </c>
    </row>
    <row r="231" spans="1:2">
      <c r="A231" t="s">
        <v>2891</v>
      </c>
      <c r="B231" t="s">
        <v>2892</v>
      </c>
    </row>
    <row r="232" spans="1:2">
      <c r="A232" t="s">
        <v>2893</v>
      </c>
      <c r="B232" t="s">
        <v>2894</v>
      </c>
    </row>
    <row r="233" spans="1:2">
      <c r="A233" t="s">
        <v>2895</v>
      </c>
      <c r="B233" t="s">
        <v>2896</v>
      </c>
    </row>
    <row r="234" spans="1:2">
      <c r="A234" t="s">
        <v>2897</v>
      </c>
      <c r="B234" t="s">
        <v>2898</v>
      </c>
    </row>
    <row r="235" spans="1:2">
      <c r="A235" t="s">
        <v>2899</v>
      </c>
      <c r="B235" t="s">
        <v>2900</v>
      </c>
    </row>
    <row r="236" spans="1:2">
      <c r="A236" t="s">
        <v>2901</v>
      </c>
      <c r="B236" t="s">
        <v>2902</v>
      </c>
    </row>
    <row r="237" spans="1:2">
      <c r="A237" t="s">
        <v>2903</v>
      </c>
      <c r="B237" t="s">
        <v>2904</v>
      </c>
    </row>
    <row r="238" spans="1:2">
      <c r="A238" t="s">
        <v>2905</v>
      </c>
      <c r="B238" t="s">
        <v>2906</v>
      </c>
    </row>
    <row r="239" spans="1:2">
      <c r="A239" t="s">
        <v>2907</v>
      </c>
      <c r="B239" t="s">
        <v>2908</v>
      </c>
    </row>
    <row r="240" spans="1:2">
      <c r="A240" t="s">
        <v>2909</v>
      </c>
      <c r="B240" t="s">
        <v>2910</v>
      </c>
    </row>
    <row r="241" spans="1:2">
      <c r="A241" t="s">
        <v>2911</v>
      </c>
      <c r="B241" t="s">
        <v>2912</v>
      </c>
    </row>
    <row r="242" spans="1:2">
      <c r="A242" t="s">
        <v>2913</v>
      </c>
      <c r="B242" t="s">
        <v>2914</v>
      </c>
    </row>
    <row r="243" spans="1:2">
      <c r="A243" t="s">
        <v>2915</v>
      </c>
      <c r="B243" t="s">
        <v>2916</v>
      </c>
    </row>
    <row r="244" spans="1:2">
      <c r="A244" t="s">
        <v>2917</v>
      </c>
      <c r="B244" t="s">
        <v>2918</v>
      </c>
    </row>
    <row r="245" spans="1:2">
      <c r="A245" t="s">
        <v>2919</v>
      </c>
      <c r="B245" t="s">
        <v>2920</v>
      </c>
    </row>
    <row r="246" spans="1:2">
      <c r="A246" t="s">
        <v>2921</v>
      </c>
      <c r="B246" t="s">
        <v>2922</v>
      </c>
    </row>
    <row r="247" spans="1:2">
      <c r="A247" t="s">
        <v>2923</v>
      </c>
      <c r="B247" t="s">
        <v>2924</v>
      </c>
    </row>
    <row r="248" spans="1:2">
      <c r="A248" t="s">
        <v>2925</v>
      </c>
      <c r="B248" t="s">
        <v>2926</v>
      </c>
    </row>
    <row r="249" spans="1:2">
      <c r="A249" t="s">
        <v>2927</v>
      </c>
      <c r="B249" t="s">
        <v>2928</v>
      </c>
    </row>
    <row r="250" spans="1:2">
      <c r="A250" t="s">
        <v>2929</v>
      </c>
      <c r="B250" t="s">
        <v>2930</v>
      </c>
    </row>
    <row r="251" spans="1:2">
      <c r="A251" t="s">
        <v>2931</v>
      </c>
      <c r="B251" t="s">
        <v>2932</v>
      </c>
    </row>
    <row r="252" spans="1:2">
      <c r="A252" t="s">
        <v>2933</v>
      </c>
      <c r="B252" t="s">
        <v>2934</v>
      </c>
    </row>
    <row r="253" spans="1:2">
      <c r="A253" t="s">
        <v>2935</v>
      </c>
      <c r="B253" t="s">
        <v>2936</v>
      </c>
    </row>
    <row r="254" spans="1:2">
      <c r="A254" t="s">
        <v>2937</v>
      </c>
      <c r="B254" t="s">
        <v>2938</v>
      </c>
    </row>
    <row r="255" spans="1:2">
      <c r="A255" t="s">
        <v>2939</v>
      </c>
      <c r="B255" t="s">
        <v>2940</v>
      </c>
    </row>
    <row r="256" spans="1:2">
      <c r="A256" t="s">
        <v>2941</v>
      </c>
      <c r="B256" t="s">
        <v>2942</v>
      </c>
    </row>
    <row r="257" spans="1:2">
      <c r="A257" t="s">
        <v>2943</v>
      </c>
      <c r="B257" t="s">
        <v>2944</v>
      </c>
    </row>
    <row r="258" spans="1:2">
      <c r="A258" t="s">
        <v>2945</v>
      </c>
      <c r="B258" t="s">
        <v>2946</v>
      </c>
    </row>
    <row r="259" spans="1:2">
      <c r="A259" t="s">
        <v>2947</v>
      </c>
      <c r="B259" t="s">
        <v>2948</v>
      </c>
    </row>
    <row r="260" spans="1:2">
      <c r="A260" t="s">
        <v>2949</v>
      </c>
      <c r="B260" t="s">
        <v>2950</v>
      </c>
    </row>
    <row r="261" spans="1:2">
      <c r="A261" t="s">
        <v>2951</v>
      </c>
      <c r="B261" t="s">
        <v>2952</v>
      </c>
    </row>
    <row r="262" spans="1:2">
      <c r="A262" t="s">
        <v>2953</v>
      </c>
      <c r="B262" t="s">
        <v>2954</v>
      </c>
    </row>
    <row r="263" spans="1:2">
      <c r="A263" t="s">
        <v>2955</v>
      </c>
      <c r="B263" t="s">
        <v>2956</v>
      </c>
    </row>
    <row r="264" spans="1:2">
      <c r="A264" t="s">
        <v>2957</v>
      </c>
      <c r="B264" t="s">
        <v>2958</v>
      </c>
    </row>
    <row r="265" spans="1:2">
      <c r="A265" t="s">
        <v>2959</v>
      </c>
      <c r="B265" t="s">
        <v>2960</v>
      </c>
    </row>
    <row r="266" spans="1:2">
      <c r="A266" t="s">
        <v>2961</v>
      </c>
      <c r="B266" t="s">
        <v>2962</v>
      </c>
    </row>
    <row r="267" spans="1:2">
      <c r="A267" t="s">
        <v>2963</v>
      </c>
      <c r="B267" t="s">
        <v>2964</v>
      </c>
    </row>
    <row r="268" spans="1:2">
      <c r="A268" t="s">
        <v>2965</v>
      </c>
      <c r="B268" t="s">
        <v>2966</v>
      </c>
    </row>
    <row r="269" spans="1:2">
      <c r="A269" t="s">
        <v>2967</v>
      </c>
      <c r="B269" t="s">
        <v>2968</v>
      </c>
    </row>
    <row r="270" spans="1:2">
      <c r="A270" t="s">
        <v>2969</v>
      </c>
      <c r="B270" t="s">
        <v>2970</v>
      </c>
    </row>
    <row r="271" spans="1:2">
      <c r="A271" t="s">
        <v>2971</v>
      </c>
      <c r="B271" t="s">
        <v>2972</v>
      </c>
    </row>
    <row r="272" spans="1:2">
      <c r="A272" t="s">
        <v>2973</v>
      </c>
      <c r="B272" t="s">
        <v>2974</v>
      </c>
    </row>
    <row r="273" spans="1:2">
      <c r="A273" t="s">
        <v>2975</v>
      </c>
      <c r="B273" t="s">
        <v>2976</v>
      </c>
    </row>
    <row r="274" spans="1:2">
      <c r="A274" t="s">
        <v>2977</v>
      </c>
      <c r="B274" t="s">
        <v>2978</v>
      </c>
    </row>
    <row r="275" spans="1:2">
      <c r="A275" t="s">
        <v>2979</v>
      </c>
      <c r="B275" t="s">
        <v>2980</v>
      </c>
    </row>
    <row r="276" spans="1:2">
      <c r="A276" t="s">
        <v>2981</v>
      </c>
      <c r="B276" t="s">
        <v>2982</v>
      </c>
    </row>
    <row r="277" spans="1:2">
      <c r="A277" t="s">
        <v>2983</v>
      </c>
      <c r="B277" t="s">
        <v>2984</v>
      </c>
    </row>
    <row r="278" spans="1:2">
      <c r="A278" t="s">
        <v>2985</v>
      </c>
      <c r="B278" t="s">
        <v>2986</v>
      </c>
    </row>
    <row r="279" spans="1:2">
      <c r="A279" t="s">
        <v>2987</v>
      </c>
      <c r="B279" t="s">
        <v>2988</v>
      </c>
    </row>
    <row r="280" spans="1:2">
      <c r="A280" t="s">
        <v>2989</v>
      </c>
      <c r="B280" t="s">
        <v>2990</v>
      </c>
    </row>
    <row r="281" spans="1:2">
      <c r="A281" t="s">
        <v>2991</v>
      </c>
      <c r="B281" t="s">
        <v>2992</v>
      </c>
    </row>
    <row r="282" spans="1:2">
      <c r="A282" t="s">
        <v>2993</v>
      </c>
      <c r="B282" t="s">
        <v>2994</v>
      </c>
    </row>
    <row r="283" spans="1:2">
      <c r="A283" t="s">
        <v>2995</v>
      </c>
      <c r="B283" t="s">
        <v>2996</v>
      </c>
    </row>
    <row r="284" spans="1:2">
      <c r="A284" t="s">
        <v>2997</v>
      </c>
      <c r="B284" t="s">
        <v>2998</v>
      </c>
    </row>
    <row r="285" spans="1:2">
      <c r="A285" t="s">
        <v>2999</v>
      </c>
      <c r="B285" t="s">
        <v>3000</v>
      </c>
    </row>
    <row r="286" spans="1:2">
      <c r="A286" t="s">
        <v>3001</v>
      </c>
      <c r="B286" t="s">
        <v>3002</v>
      </c>
    </row>
    <row r="287" spans="1:2">
      <c r="A287" t="s">
        <v>3003</v>
      </c>
      <c r="B287" t="s">
        <v>3004</v>
      </c>
    </row>
    <row r="288" spans="1:2">
      <c r="A288" t="s">
        <v>3005</v>
      </c>
      <c r="B288" t="s">
        <v>3006</v>
      </c>
    </row>
    <row r="289" spans="1:2">
      <c r="A289" t="s">
        <v>3005</v>
      </c>
      <c r="B289" t="s">
        <v>3007</v>
      </c>
    </row>
    <row r="290" spans="1:2">
      <c r="A290" t="s">
        <v>3008</v>
      </c>
      <c r="B290" t="s">
        <v>3009</v>
      </c>
    </row>
    <row r="291" spans="1:2">
      <c r="A291" t="s">
        <v>3010</v>
      </c>
      <c r="B291" t="s">
        <v>402</v>
      </c>
    </row>
    <row r="292" spans="1:2">
      <c r="A292" t="s">
        <v>3011</v>
      </c>
      <c r="B292" t="s">
        <v>3012</v>
      </c>
    </row>
    <row r="293" spans="1:2">
      <c r="A293" t="s">
        <v>3013</v>
      </c>
      <c r="B293" t="s">
        <v>3014</v>
      </c>
    </row>
    <row r="294" spans="1:2">
      <c r="A294" t="s">
        <v>3015</v>
      </c>
      <c r="B294" t="s">
        <v>3016</v>
      </c>
    </row>
    <row r="295" spans="1:2">
      <c r="A295" t="s">
        <v>3017</v>
      </c>
      <c r="B295" t="s">
        <v>3018</v>
      </c>
    </row>
    <row r="296" spans="1:2">
      <c r="A296" t="s">
        <v>3019</v>
      </c>
      <c r="B296" t="s">
        <v>3020</v>
      </c>
    </row>
    <row r="297" spans="1:2">
      <c r="A297" t="s">
        <v>3021</v>
      </c>
      <c r="B297" t="s">
        <v>3022</v>
      </c>
    </row>
    <row r="298" spans="1:2">
      <c r="A298" t="s">
        <v>3023</v>
      </c>
      <c r="B298" t="s">
        <v>3024</v>
      </c>
    </row>
    <row r="299" spans="1:2">
      <c r="A299" t="s">
        <v>3025</v>
      </c>
      <c r="B299" t="s">
        <v>3026</v>
      </c>
    </row>
    <row r="300" spans="1:2">
      <c r="A300" t="s">
        <v>3027</v>
      </c>
      <c r="B300" t="s">
        <v>3028</v>
      </c>
    </row>
    <row r="301" spans="1:2">
      <c r="A301" t="s">
        <v>3029</v>
      </c>
      <c r="B301" t="s">
        <v>3030</v>
      </c>
    </row>
    <row r="302" spans="1:2">
      <c r="A302" t="s">
        <v>3031</v>
      </c>
      <c r="B302" t="s">
        <v>3032</v>
      </c>
    </row>
    <row r="303" spans="1:2">
      <c r="A303" t="s">
        <v>3033</v>
      </c>
      <c r="B303" t="s">
        <v>3034</v>
      </c>
    </row>
    <row r="304" spans="1:2">
      <c r="A304" t="s">
        <v>3035</v>
      </c>
      <c r="B304" t="s">
        <v>3036</v>
      </c>
    </row>
    <row r="305" spans="1:2">
      <c r="A305" t="s">
        <v>3037</v>
      </c>
      <c r="B305" t="s">
        <v>3038</v>
      </c>
    </row>
    <row r="306" spans="1:2">
      <c r="A306" t="s">
        <v>3039</v>
      </c>
      <c r="B306" t="s">
        <v>3040</v>
      </c>
    </row>
    <row r="307" spans="1:2">
      <c r="A307" t="s">
        <v>3041</v>
      </c>
      <c r="B307" t="s">
        <v>3042</v>
      </c>
    </row>
    <row r="308" spans="1:2">
      <c r="A308" t="s">
        <v>3043</v>
      </c>
      <c r="B308" t="s">
        <v>3044</v>
      </c>
    </row>
    <row r="309" spans="1:2">
      <c r="A309" t="s">
        <v>3045</v>
      </c>
      <c r="B309" t="s">
        <v>3046</v>
      </c>
    </row>
    <row r="310" spans="1:2">
      <c r="A310" t="s">
        <v>3047</v>
      </c>
      <c r="B310" t="s">
        <v>3048</v>
      </c>
    </row>
    <row r="311" spans="1:2">
      <c r="A311" t="s">
        <v>3049</v>
      </c>
      <c r="B311" t="s">
        <v>3050</v>
      </c>
    </row>
    <row r="312" spans="1:2">
      <c r="A312" t="s">
        <v>3051</v>
      </c>
      <c r="B312" t="s">
        <v>3052</v>
      </c>
    </row>
    <row r="313" spans="1:2">
      <c r="A313" t="s">
        <v>3053</v>
      </c>
      <c r="B313" t="s">
        <v>3054</v>
      </c>
    </row>
    <row r="314" spans="1:2">
      <c r="A314" t="s">
        <v>3055</v>
      </c>
      <c r="B314" t="s">
        <v>3056</v>
      </c>
    </row>
    <row r="315" spans="1:2">
      <c r="A315" t="s">
        <v>3057</v>
      </c>
      <c r="B315" t="s">
        <v>3058</v>
      </c>
    </row>
    <row r="316" spans="1:2">
      <c r="A316" t="s">
        <v>3059</v>
      </c>
      <c r="B316" t="s">
        <v>3060</v>
      </c>
    </row>
    <row r="317" spans="1:2">
      <c r="A317" t="s">
        <v>3061</v>
      </c>
      <c r="B317" t="s">
        <v>3062</v>
      </c>
    </row>
    <row r="318" spans="1:2">
      <c r="A318" t="s">
        <v>3063</v>
      </c>
      <c r="B318" t="s">
        <v>3064</v>
      </c>
    </row>
    <row r="319" spans="1:2">
      <c r="A319" t="s">
        <v>3065</v>
      </c>
      <c r="B319" t="s">
        <v>3066</v>
      </c>
    </row>
    <row r="320" spans="1:2">
      <c r="A320" t="s">
        <v>3067</v>
      </c>
      <c r="B320" t="s">
        <v>3068</v>
      </c>
    </row>
    <row r="321" spans="1:2">
      <c r="A321" t="s">
        <v>3069</v>
      </c>
      <c r="B321" t="s">
        <v>3070</v>
      </c>
    </row>
    <row r="322" spans="1:2">
      <c r="A322" t="s">
        <v>3071</v>
      </c>
      <c r="B322" t="s">
        <v>3072</v>
      </c>
    </row>
    <row r="323" spans="1:2">
      <c r="A323" t="s">
        <v>3073</v>
      </c>
      <c r="B323" t="s">
        <v>3074</v>
      </c>
    </row>
    <row r="324" spans="1:2">
      <c r="A324" t="s">
        <v>3075</v>
      </c>
      <c r="B324" t="s">
        <v>3076</v>
      </c>
    </row>
    <row r="325" spans="1:2">
      <c r="A325" t="s">
        <v>3077</v>
      </c>
      <c r="B325" t="s">
        <v>3078</v>
      </c>
    </row>
    <row r="326" spans="1:2">
      <c r="A326" t="s">
        <v>3079</v>
      </c>
      <c r="B326" t="s">
        <v>3080</v>
      </c>
    </row>
    <row r="327" spans="1:2">
      <c r="A327" t="s">
        <v>3081</v>
      </c>
      <c r="B327" t="s">
        <v>3082</v>
      </c>
    </row>
    <row r="328" spans="1:2">
      <c r="A328" t="s">
        <v>3083</v>
      </c>
      <c r="B328" t="s">
        <v>3084</v>
      </c>
    </row>
    <row r="329" spans="1:2">
      <c r="A329" t="s">
        <v>3085</v>
      </c>
      <c r="B329" t="s">
        <v>3086</v>
      </c>
    </row>
    <row r="330" spans="1:2">
      <c r="A330" t="s">
        <v>3087</v>
      </c>
      <c r="B330" t="s">
        <v>3088</v>
      </c>
    </row>
    <row r="331" spans="1:2">
      <c r="A331" t="s">
        <v>3089</v>
      </c>
      <c r="B331" t="s">
        <v>3090</v>
      </c>
    </row>
    <row r="332" spans="1:2">
      <c r="A332" t="s">
        <v>3091</v>
      </c>
      <c r="B332" t="s">
        <v>3092</v>
      </c>
    </row>
    <row r="333" spans="1:2">
      <c r="A333" t="s">
        <v>3093</v>
      </c>
      <c r="B333" t="s">
        <v>3094</v>
      </c>
    </row>
    <row r="334" spans="1:2">
      <c r="A334" t="s">
        <v>3095</v>
      </c>
      <c r="B334" t="s">
        <v>3096</v>
      </c>
    </row>
    <row r="335" spans="1:2">
      <c r="A335" t="s">
        <v>3097</v>
      </c>
      <c r="B335" t="s">
        <v>3098</v>
      </c>
    </row>
    <row r="336" spans="1:2">
      <c r="A336" t="s">
        <v>3099</v>
      </c>
      <c r="B336" t="s">
        <v>3100</v>
      </c>
    </row>
    <row r="337" spans="1:2">
      <c r="A337" t="s">
        <v>3101</v>
      </c>
      <c r="B337" t="s">
        <v>3102</v>
      </c>
    </row>
    <row r="338" spans="1:2">
      <c r="A338" t="s">
        <v>3103</v>
      </c>
      <c r="B338" t="s">
        <v>3104</v>
      </c>
    </row>
    <row r="339" spans="1:2">
      <c r="A339" t="s">
        <v>3105</v>
      </c>
      <c r="B339" t="s">
        <v>3106</v>
      </c>
    </row>
    <row r="340" spans="1:2">
      <c r="A340" t="s">
        <v>3107</v>
      </c>
      <c r="B340" t="s">
        <v>3108</v>
      </c>
    </row>
    <row r="341" spans="1:2">
      <c r="A341" t="s">
        <v>3109</v>
      </c>
      <c r="B341" t="s">
        <v>3110</v>
      </c>
    </row>
    <row r="342" spans="1:2">
      <c r="A342" t="s">
        <v>3111</v>
      </c>
      <c r="B342" t="s">
        <v>3112</v>
      </c>
    </row>
    <row r="343" spans="1:2">
      <c r="A343" t="s">
        <v>3113</v>
      </c>
      <c r="B343" t="s">
        <v>3114</v>
      </c>
    </row>
    <row r="344" spans="1:2">
      <c r="A344" t="s">
        <v>3115</v>
      </c>
      <c r="B344" t="s">
        <v>3116</v>
      </c>
    </row>
    <row r="345" spans="1:2">
      <c r="A345" t="s">
        <v>3117</v>
      </c>
      <c r="B345" t="s">
        <v>3118</v>
      </c>
    </row>
    <row r="346" spans="1:2">
      <c r="A346" t="s">
        <v>3119</v>
      </c>
      <c r="B346" t="s">
        <v>3120</v>
      </c>
    </row>
    <row r="347" spans="1:2">
      <c r="A347" t="s">
        <v>3121</v>
      </c>
      <c r="B347" t="s">
        <v>3122</v>
      </c>
    </row>
    <row r="348" spans="1:2">
      <c r="A348" t="s">
        <v>3123</v>
      </c>
      <c r="B348" t="s">
        <v>3124</v>
      </c>
    </row>
    <row r="349" spans="1:2">
      <c r="A349" t="s">
        <v>3125</v>
      </c>
      <c r="B349" t="s">
        <v>3126</v>
      </c>
    </row>
    <row r="350" spans="1:2">
      <c r="A350" t="s">
        <v>3127</v>
      </c>
      <c r="B350" t="s">
        <v>3128</v>
      </c>
    </row>
    <row r="351" spans="1:2">
      <c r="A351" t="s">
        <v>3129</v>
      </c>
      <c r="B351" t="s">
        <v>3130</v>
      </c>
    </row>
    <row r="352" spans="1:2">
      <c r="A352" t="s">
        <v>3131</v>
      </c>
      <c r="B352" t="s">
        <v>3132</v>
      </c>
    </row>
    <row r="353" spans="1:2">
      <c r="A353" t="s">
        <v>3133</v>
      </c>
      <c r="B353" t="s">
        <v>3134</v>
      </c>
    </row>
    <row r="354" spans="1:2">
      <c r="A354" t="s">
        <v>3135</v>
      </c>
      <c r="B354" t="s">
        <v>3136</v>
      </c>
    </row>
    <row r="355" spans="1:2">
      <c r="A355" t="s">
        <v>3137</v>
      </c>
      <c r="B355" t="s">
        <v>3138</v>
      </c>
    </row>
    <row r="356" spans="1:2">
      <c r="A356" t="s">
        <v>3139</v>
      </c>
      <c r="B356" t="s">
        <v>3140</v>
      </c>
    </row>
    <row r="357" spans="1:2">
      <c r="A357" t="s">
        <v>3141</v>
      </c>
      <c r="B357" t="s">
        <v>3142</v>
      </c>
    </row>
    <row r="358" spans="1:2">
      <c r="A358" t="s">
        <v>3143</v>
      </c>
      <c r="B358" t="s">
        <v>3144</v>
      </c>
    </row>
    <row r="359" spans="1:2">
      <c r="A359" t="s">
        <v>3145</v>
      </c>
      <c r="B359" t="s">
        <v>3146</v>
      </c>
    </row>
    <row r="360" spans="1:2">
      <c r="A360" t="s">
        <v>3147</v>
      </c>
      <c r="B360" t="s">
        <v>3148</v>
      </c>
    </row>
    <row r="361" spans="1:2">
      <c r="A361" t="s">
        <v>3149</v>
      </c>
      <c r="B361" t="s">
        <v>3150</v>
      </c>
    </row>
    <row r="362" spans="1:2">
      <c r="A362" t="s">
        <v>3151</v>
      </c>
      <c r="B362" t="s">
        <v>3152</v>
      </c>
    </row>
    <row r="363" spans="1:2">
      <c r="A363" t="s">
        <v>3153</v>
      </c>
      <c r="B363" t="s">
        <v>3154</v>
      </c>
    </row>
    <row r="364" spans="1:2">
      <c r="A364" t="s">
        <v>3155</v>
      </c>
      <c r="B364" t="s">
        <v>3156</v>
      </c>
    </row>
    <row r="365" spans="1:2">
      <c r="A365" t="s">
        <v>3157</v>
      </c>
      <c r="B365" t="s">
        <v>3158</v>
      </c>
    </row>
    <row r="366" spans="1:2">
      <c r="A366" t="s">
        <v>3159</v>
      </c>
      <c r="B366" t="s">
        <v>3160</v>
      </c>
    </row>
    <row r="367" spans="1:2">
      <c r="A367" t="s">
        <v>3161</v>
      </c>
      <c r="B367" t="s">
        <v>3162</v>
      </c>
    </row>
    <row r="368" spans="1:2">
      <c r="A368" t="s">
        <v>3163</v>
      </c>
      <c r="B368" t="s">
        <v>3164</v>
      </c>
    </row>
    <row r="369" spans="1:2">
      <c r="A369" t="s">
        <v>3165</v>
      </c>
      <c r="B369" t="s">
        <v>3166</v>
      </c>
    </row>
    <row r="370" spans="1:2">
      <c r="A370" t="s">
        <v>3167</v>
      </c>
      <c r="B370" t="s">
        <v>3168</v>
      </c>
    </row>
    <row r="371" spans="1:2">
      <c r="A371" t="s">
        <v>3169</v>
      </c>
      <c r="B371" t="s">
        <v>3170</v>
      </c>
    </row>
    <row r="372" spans="1:2">
      <c r="A372" t="s">
        <v>3171</v>
      </c>
      <c r="B372" t="s">
        <v>3172</v>
      </c>
    </row>
    <row r="373" spans="1:2">
      <c r="A373" t="s">
        <v>3173</v>
      </c>
      <c r="B373" t="s">
        <v>3174</v>
      </c>
    </row>
    <row r="374" spans="1:2">
      <c r="A374" t="s">
        <v>3175</v>
      </c>
      <c r="B374" t="s">
        <v>3176</v>
      </c>
    </row>
    <row r="375" spans="1:2">
      <c r="A375" t="s">
        <v>3177</v>
      </c>
      <c r="B375" t="s">
        <v>3178</v>
      </c>
    </row>
    <row r="376" spans="1:2">
      <c r="A376" t="s">
        <v>3179</v>
      </c>
      <c r="B376" t="s">
        <v>3180</v>
      </c>
    </row>
    <row r="377" spans="1:2">
      <c r="A377" t="s">
        <v>3181</v>
      </c>
      <c r="B377" t="s">
        <v>3182</v>
      </c>
    </row>
    <row r="378" spans="1:2">
      <c r="A378" t="s">
        <v>3183</v>
      </c>
      <c r="B378" t="s">
        <v>3184</v>
      </c>
    </row>
    <row r="379" spans="1:2">
      <c r="A379" t="s">
        <v>3185</v>
      </c>
      <c r="B379" t="s">
        <v>3186</v>
      </c>
    </row>
    <row r="380" spans="1:2">
      <c r="A380" t="s">
        <v>3187</v>
      </c>
      <c r="B380" t="s">
        <v>3188</v>
      </c>
    </row>
    <row r="381" spans="1:2">
      <c r="A381" t="s">
        <v>3189</v>
      </c>
      <c r="B381" t="s">
        <v>3190</v>
      </c>
    </row>
    <row r="382" spans="1:2">
      <c r="A382" t="s">
        <v>3191</v>
      </c>
      <c r="B382" t="s">
        <v>3192</v>
      </c>
    </row>
    <row r="383" spans="1:2">
      <c r="A383" t="s">
        <v>3193</v>
      </c>
      <c r="B383" t="s">
        <v>3194</v>
      </c>
    </row>
    <row r="384" spans="1:2">
      <c r="A384" t="s">
        <v>3195</v>
      </c>
      <c r="B384" t="s">
        <v>3196</v>
      </c>
    </row>
    <row r="385" spans="1:2">
      <c r="A385" t="s">
        <v>3197</v>
      </c>
      <c r="B385" t="s">
        <v>3198</v>
      </c>
    </row>
    <row r="386" spans="1:2">
      <c r="A386" t="s">
        <v>3199</v>
      </c>
      <c r="B386" t="s">
        <v>3200</v>
      </c>
    </row>
    <row r="387" spans="1:2">
      <c r="A387" t="s">
        <v>3201</v>
      </c>
      <c r="B387" t="s">
        <v>3202</v>
      </c>
    </row>
    <row r="388" spans="1:2">
      <c r="A388" t="s">
        <v>3203</v>
      </c>
      <c r="B388" t="s">
        <v>3204</v>
      </c>
    </row>
    <row r="389" spans="1:2">
      <c r="A389" t="s">
        <v>3205</v>
      </c>
      <c r="B389" t="s">
        <v>3206</v>
      </c>
    </row>
    <row r="390" spans="1:2">
      <c r="A390" t="s">
        <v>3207</v>
      </c>
      <c r="B390" t="s">
        <v>3208</v>
      </c>
    </row>
    <row r="391" spans="1:2">
      <c r="A391" t="s">
        <v>3209</v>
      </c>
      <c r="B391" t="s">
        <v>3210</v>
      </c>
    </row>
    <row r="392" spans="1:2">
      <c r="A392" t="s">
        <v>3211</v>
      </c>
      <c r="B392" t="s">
        <v>3212</v>
      </c>
    </row>
    <row r="393" spans="1:2">
      <c r="A393" t="s">
        <v>3213</v>
      </c>
      <c r="B393" t="s">
        <v>3214</v>
      </c>
    </row>
    <row r="394" spans="1:2">
      <c r="A394" t="s">
        <v>3215</v>
      </c>
      <c r="B394" t="s">
        <v>3216</v>
      </c>
    </row>
    <row r="395" spans="1:2">
      <c r="A395" t="s">
        <v>3217</v>
      </c>
      <c r="B395" t="s">
        <v>3218</v>
      </c>
    </row>
    <row r="396" spans="1:2">
      <c r="A396" t="s">
        <v>3219</v>
      </c>
      <c r="B396" t="s">
        <v>3220</v>
      </c>
    </row>
    <row r="397" spans="1:2">
      <c r="A397" t="s">
        <v>3221</v>
      </c>
      <c r="B397" t="s">
        <v>3222</v>
      </c>
    </row>
    <row r="398" spans="1:2">
      <c r="A398" t="s">
        <v>3223</v>
      </c>
      <c r="B398" t="s">
        <v>3224</v>
      </c>
    </row>
    <row r="399" spans="1:2">
      <c r="A399" t="s">
        <v>3225</v>
      </c>
      <c r="B399" t="s">
        <v>3226</v>
      </c>
    </row>
    <row r="400" spans="1:2">
      <c r="A400" t="s">
        <v>3227</v>
      </c>
      <c r="B400" t="s">
        <v>3228</v>
      </c>
    </row>
    <row r="401" spans="1:2">
      <c r="A401" t="s">
        <v>3229</v>
      </c>
      <c r="B401" t="s">
        <v>3230</v>
      </c>
    </row>
    <row r="402" spans="1:2">
      <c r="A402" t="s">
        <v>3231</v>
      </c>
      <c r="B402" t="s">
        <v>3232</v>
      </c>
    </row>
    <row r="403" spans="1:2">
      <c r="A403" t="s">
        <v>3233</v>
      </c>
      <c r="B403" t="s">
        <v>3234</v>
      </c>
    </row>
    <row r="404" spans="1:2">
      <c r="A404" t="s">
        <v>3235</v>
      </c>
      <c r="B404" t="s">
        <v>3236</v>
      </c>
    </row>
    <row r="405" spans="1:2">
      <c r="A405" t="s">
        <v>3237</v>
      </c>
      <c r="B405" t="s">
        <v>3238</v>
      </c>
    </row>
    <row r="406" spans="1:2">
      <c r="A406" t="s">
        <v>3239</v>
      </c>
      <c r="B406" t="s">
        <v>3240</v>
      </c>
    </row>
    <row r="407" spans="1:2">
      <c r="A407" t="s">
        <v>3241</v>
      </c>
      <c r="B407" t="s">
        <v>3242</v>
      </c>
    </row>
    <row r="408" spans="1:2">
      <c r="A408" t="s">
        <v>3243</v>
      </c>
      <c r="B408" t="s">
        <v>3244</v>
      </c>
    </row>
    <row r="409" spans="1:2">
      <c r="A409" t="s">
        <v>3245</v>
      </c>
      <c r="B409" t="s">
        <v>3246</v>
      </c>
    </row>
    <row r="410" spans="1:2">
      <c r="A410" t="s">
        <v>3247</v>
      </c>
      <c r="B410" t="s">
        <v>3248</v>
      </c>
    </row>
    <row r="411" spans="1:2">
      <c r="A411" t="s">
        <v>3249</v>
      </c>
      <c r="B411" t="s">
        <v>3250</v>
      </c>
    </row>
    <row r="412" spans="1:2">
      <c r="A412" t="s">
        <v>3251</v>
      </c>
      <c r="B412" t="s">
        <v>3252</v>
      </c>
    </row>
    <row r="413" spans="1:2">
      <c r="A413" t="s">
        <v>3253</v>
      </c>
      <c r="B413" t="s">
        <v>3254</v>
      </c>
    </row>
    <row r="414" spans="1:2">
      <c r="A414" t="s">
        <v>3255</v>
      </c>
      <c r="B414" t="s">
        <v>3256</v>
      </c>
    </row>
    <row r="415" spans="1:2">
      <c r="A415" t="s">
        <v>3257</v>
      </c>
      <c r="B415" t="s">
        <v>3258</v>
      </c>
    </row>
    <row r="416" spans="1:2">
      <c r="A416" t="s">
        <v>3259</v>
      </c>
      <c r="B416" t="s">
        <v>3260</v>
      </c>
    </row>
    <row r="417" spans="1:2">
      <c r="A417" t="s">
        <v>3261</v>
      </c>
      <c r="B417" t="s">
        <v>3262</v>
      </c>
    </row>
    <row r="418" spans="1:2">
      <c r="A418" t="s">
        <v>3263</v>
      </c>
      <c r="B418" t="s">
        <v>3264</v>
      </c>
    </row>
    <row r="419" spans="1:2">
      <c r="A419" t="s">
        <v>3265</v>
      </c>
      <c r="B419" t="s">
        <v>3266</v>
      </c>
    </row>
    <row r="420" spans="1:2">
      <c r="A420" t="s">
        <v>3267</v>
      </c>
      <c r="B420" t="s">
        <v>3268</v>
      </c>
    </row>
    <row r="421" spans="1:2">
      <c r="A421" t="s">
        <v>3269</v>
      </c>
      <c r="B421" t="s">
        <v>3270</v>
      </c>
    </row>
    <row r="422" spans="1:2">
      <c r="A422" t="s">
        <v>3271</v>
      </c>
      <c r="B422" t="s">
        <v>3272</v>
      </c>
    </row>
    <row r="423" spans="1:2">
      <c r="A423" t="s">
        <v>3273</v>
      </c>
      <c r="B423" t="s">
        <v>3274</v>
      </c>
    </row>
    <row r="424" spans="1:2">
      <c r="A424" t="s">
        <v>3273</v>
      </c>
      <c r="B424" t="s">
        <v>3275</v>
      </c>
    </row>
    <row r="425" spans="1:2">
      <c r="A425" t="s">
        <v>3276</v>
      </c>
      <c r="B425" t="s">
        <v>3277</v>
      </c>
    </row>
    <row r="426" spans="1:2">
      <c r="A426" t="s">
        <v>3278</v>
      </c>
      <c r="B426" t="s">
        <v>3279</v>
      </c>
    </row>
    <row r="427" spans="1:2">
      <c r="A427" t="s">
        <v>3280</v>
      </c>
      <c r="B427" t="s">
        <v>3281</v>
      </c>
    </row>
    <row r="428" spans="1:2">
      <c r="A428" t="s">
        <v>3282</v>
      </c>
      <c r="B428" t="s">
        <v>3283</v>
      </c>
    </row>
    <row r="429" spans="1:2">
      <c r="A429" t="s">
        <v>3284</v>
      </c>
      <c r="B429" t="s">
        <v>3285</v>
      </c>
    </row>
    <row r="430" spans="1:2">
      <c r="A430" t="s">
        <v>3286</v>
      </c>
      <c r="B430" t="s">
        <v>3287</v>
      </c>
    </row>
    <row r="431" spans="1:2">
      <c r="A431" t="s">
        <v>3288</v>
      </c>
      <c r="B431" t="s">
        <v>3289</v>
      </c>
    </row>
    <row r="432" spans="1:2">
      <c r="A432" t="s">
        <v>3290</v>
      </c>
      <c r="B432" t="s">
        <v>3291</v>
      </c>
    </row>
    <row r="433" spans="1:2">
      <c r="A433" t="s">
        <v>3292</v>
      </c>
      <c r="B433" t="s">
        <v>3293</v>
      </c>
    </row>
    <row r="434" spans="1:2">
      <c r="A434" t="s">
        <v>3294</v>
      </c>
      <c r="B434" t="s">
        <v>3295</v>
      </c>
    </row>
    <row r="435" spans="1:2">
      <c r="A435" t="s">
        <v>3296</v>
      </c>
      <c r="B435" t="s">
        <v>3297</v>
      </c>
    </row>
    <row r="436" spans="1:2">
      <c r="A436" t="s">
        <v>3296</v>
      </c>
      <c r="B436" t="s">
        <v>3298</v>
      </c>
    </row>
    <row r="437" spans="1:2">
      <c r="A437" t="s">
        <v>3299</v>
      </c>
      <c r="B437" t="s">
        <v>3300</v>
      </c>
    </row>
    <row r="438" spans="1:2">
      <c r="A438" t="s">
        <v>3301</v>
      </c>
      <c r="B438" t="s">
        <v>3302</v>
      </c>
    </row>
    <row r="439" spans="1:2">
      <c r="A439" t="s">
        <v>3303</v>
      </c>
      <c r="B439" t="s">
        <v>3304</v>
      </c>
    </row>
    <row r="440" spans="1:2">
      <c r="A440" t="s">
        <v>3305</v>
      </c>
      <c r="B440" t="s">
        <v>3306</v>
      </c>
    </row>
    <row r="441" spans="1:2">
      <c r="A441" t="s">
        <v>3307</v>
      </c>
      <c r="B441" t="s">
        <v>3308</v>
      </c>
    </row>
    <row r="442" spans="1:2">
      <c r="A442" t="s">
        <v>3309</v>
      </c>
      <c r="B442" t="s">
        <v>3310</v>
      </c>
    </row>
    <row r="443" spans="1:2">
      <c r="A443" t="s">
        <v>3311</v>
      </c>
      <c r="B443" t="s">
        <v>3312</v>
      </c>
    </row>
    <row r="444" spans="1:2">
      <c r="A444" t="s">
        <v>3313</v>
      </c>
      <c r="B444" t="s">
        <v>498</v>
      </c>
    </row>
    <row r="445" spans="1:2">
      <c r="A445" t="s">
        <v>3314</v>
      </c>
      <c r="B445" t="s">
        <v>3315</v>
      </c>
    </row>
    <row r="446" spans="1:2">
      <c r="A446" t="s">
        <v>3316</v>
      </c>
      <c r="B446" t="s">
        <v>3317</v>
      </c>
    </row>
    <row r="447" spans="1:2">
      <c r="A447" t="s">
        <v>3318</v>
      </c>
      <c r="B447" t="s">
        <v>3319</v>
      </c>
    </row>
    <row r="448" spans="1:2">
      <c r="A448" t="s">
        <v>3320</v>
      </c>
      <c r="B448" t="s">
        <v>3321</v>
      </c>
    </row>
    <row r="449" spans="1:2">
      <c r="A449" t="s">
        <v>3322</v>
      </c>
      <c r="B449" t="s">
        <v>3323</v>
      </c>
    </row>
    <row r="450" spans="1:2">
      <c r="A450" t="s">
        <v>3324</v>
      </c>
      <c r="B450" t="s">
        <v>3325</v>
      </c>
    </row>
    <row r="451" spans="1:2">
      <c r="A451" t="s">
        <v>3326</v>
      </c>
      <c r="B451" t="s">
        <v>3327</v>
      </c>
    </row>
    <row r="452" spans="1:2">
      <c r="A452" t="s">
        <v>3328</v>
      </c>
      <c r="B452" t="s">
        <v>3329</v>
      </c>
    </row>
    <row r="453" spans="1:2">
      <c r="A453" t="s">
        <v>3330</v>
      </c>
      <c r="B453" t="s">
        <v>3331</v>
      </c>
    </row>
    <row r="454" spans="1:2">
      <c r="A454" t="s">
        <v>3332</v>
      </c>
      <c r="B454" t="s">
        <v>3333</v>
      </c>
    </row>
    <row r="455" spans="1:2">
      <c r="A455" t="s">
        <v>3334</v>
      </c>
      <c r="B455" t="s">
        <v>3335</v>
      </c>
    </row>
    <row r="456" spans="1:2">
      <c r="A456" t="s">
        <v>3336</v>
      </c>
      <c r="B456" t="s">
        <v>3337</v>
      </c>
    </row>
    <row r="457" spans="1:2">
      <c r="A457" t="s">
        <v>3338</v>
      </c>
      <c r="B457" t="s">
        <v>3339</v>
      </c>
    </row>
    <row r="458" spans="1:2">
      <c r="A458" t="s">
        <v>3340</v>
      </c>
      <c r="B458" t="s">
        <v>3341</v>
      </c>
    </row>
    <row r="459" spans="1:2">
      <c r="A459" t="s">
        <v>3342</v>
      </c>
      <c r="B459" t="s">
        <v>3343</v>
      </c>
    </row>
    <row r="460" spans="1:2">
      <c r="A460" t="s">
        <v>3344</v>
      </c>
      <c r="B460" t="s">
        <v>3345</v>
      </c>
    </row>
    <row r="461" spans="1:2">
      <c r="A461" t="s">
        <v>3346</v>
      </c>
      <c r="B461" t="s">
        <v>3347</v>
      </c>
    </row>
    <row r="462" spans="1:2">
      <c r="A462" t="s">
        <v>3348</v>
      </c>
      <c r="B462" t="s">
        <v>3349</v>
      </c>
    </row>
    <row r="463" spans="1:2">
      <c r="A463" t="s">
        <v>3350</v>
      </c>
      <c r="B463" t="s">
        <v>3351</v>
      </c>
    </row>
    <row r="464" spans="1:2">
      <c r="A464" t="s">
        <v>3352</v>
      </c>
      <c r="B464" t="s">
        <v>3353</v>
      </c>
    </row>
    <row r="465" spans="1:2">
      <c r="A465" t="s">
        <v>3354</v>
      </c>
      <c r="B465" t="s">
        <v>3355</v>
      </c>
    </row>
    <row r="466" spans="1:2">
      <c r="A466" t="s">
        <v>3356</v>
      </c>
      <c r="B466" t="s">
        <v>3357</v>
      </c>
    </row>
    <row r="467" spans="1:2">
      <c r="A467" t="s">
        <v>3358</v>
      </c>
      <c r="B467" t="s">
        <v>3359</v>
      </c>
    </row>
    <row r="468" spans="1:2">
      <c r="A468" t="s">
        <v>3360</v>
      </c>
      <c r="B468" t="s">
        <v>3361</v>
      </c>
    </row>
    <row r="469" spans="1:2">
      <c r="A469" t="s">
        <v>3362</v>
      </c>
      <c r="B469" t="s">
        <v>3363</v>
      </c>
    </row>
    <row r="470" spans="1:2">
      <c r="A470" t="s">
        <v>3364</v>
      </c>
      <c r="B470" t="s">
        <v>3365</v>
      </c>
    </row>
    <row r="471" spans="1:2">
      <c r="A471" t="s">
        <v>3366</v>
      </c>
      <c r="B471" t="s">
        <v>3367</v>
      </c>
    </row>
    <row r="472" spans="1:2">
      <c r="A472" t="s">
        <v>3368</v>
      </c>
      <c r="B472" t="s">
        <v>3369</v>
      </c>
    </row>
    <row r="473" spans="1:2">
      <c r="A473" t="s">
        <v>3370</v>
      </c>
      <c r="B473" t="s">
        <v>3371</v>
      </c>
    </row>
    <row r="474" spans="1:2">
      <c r="A474" t="s">
        <v>3372</v>
      </c>
      <c r="B474" t="s">
        <v>3373</v>
      </c>
    </row>
    <row r="475" spans="1:2">
      <c r="A475" t="s">
        <v>3374</v>
      </c>
      <c r="B475" t="s">
        <v>3375</v>
      </c>
    </row>
    <row r="476" spans="1:2">
      <c r="A476" t="s">
        <v>3376</v>
      </c>
      <c r="B476" t="s">
        <v>3377</v>
      </c>
    </row>
    <row r="477" spans="1:2">
      <c r="A477" t="s">
        <v>3378</v>
      </c>
      <c r="B477" t="s">
        <v>3379</v>
      </c>
    </row>
    <row r="478" spans="1:2">
      <c r="A478" t="s">
        <v>3380</v>
      </c>
      <c r="B478" t="s">
        <v>3381</v>
      </c>
    </row>
    <row r="479" spans="1:2">
      <c r="A479" t="s">
        <v>3382</v>
      </c>
      <c r="B479" t="s">
        <v>3383</v>
      </c>
    </row>
    <row r="480" spans="1:2">
      <c r="A480" t="s">
        <v>3384</v>
      </c>
      <c r="B480" t="s">
        <v>3385</v>
      </c>
    </row>
    <row r="481" spans="1:2">
      <c r="A481" t="s">
        <v>3386</v>
      </c>
      <c r="B481" t="s">
        <v>3387</v>
      </c>
    </row>
    <row r="482" spans="1:2">
      <c r="A482" t="s">
        <v>3388</v>
      </c>
      <c r="B482" t="s">
        <v>3389</v>
      </c>
    </row>
    <row r="483" spans="1:2">
      <c r="A483" t="s">
        <v>3390</v>
      </c>
      <c r="B483" t="s">
        <v>3391</v>
      </c>
    </row>
    <row r="484" spans="1:2">
      <c r="A484" t="s">
        <v>3392</v>
      </c>
      <c r="B484" t="s">
        <v>3393</v>
      </c>
    </row>
    <row r="485" spans="1:2">
      <c r="A485" t="s">
        <v>3394</v>
      </c>
      <c r="B485" t="s">
        <v>3395</v>
      </c>
    </row>
    <row r="486" spans="1:2">
      <c r="A486" t="s">
        <v>3396</v>
      </c>
      <c r="B486" t="s">
        <v>3397</v>
      </c>
    </row>
    <row r="487" spans="1:2">
      <c r="A487" t="s">
        <v>3398</v>
      </c>
      <c r="B487" t="s">
        <v>3399</v>
      </c>
    </row>
    <row r="488" spans="1:2">
      <c r="A488" t="s">
        <v>3400</v>
      </c>
      <c r="B488" t="s">
        <v>3401</v>
      </c>
    </row>
    <row r="489" spans="1:2">
      <c r="A489" t="s">
        <v>3402</v>
      </c>
      <c r="B489" t="s">
        <v>3403</v>
      </c>
    </row>
    <row r="490" spans="1:2">
      <c r="A490" t="s">
        <v>3404</v>
      </c>
      <c r="B490" t="s">
        <v>3405</v>
      </c>
    </row>
    <row r="491" spans="1:2">
      <c r="A491" t="s">
        <v>3406</v>
      </c>
      <c r="B491" t="s">
        <v>3407</v>
      </c>
    </row>
    <row r="492" spans="1:2">
      <c r="A492" t="s">
        <v>3408</v>
      </c>
      <c r="B492" t="s">
        <v>3409</v>
      </c>
    </row>
    <row r="493" spans="1:2">
      <c r="A493" t="s">
        <v>3410</v>
      </c>
      <c r="B493" t="s">
        <v>3411</v>
      </c>
    </row>
    <row r="494" spans="1:2">
      <c r="A494" t="s">
        <v>3412</v>
      </c>
      <c r="B494" t="s">
        <v>3413</v>
      </c>
    </row>
    <row r="495" spans="1:2">
      <c r="A495" t="s">
        <v>3414</v>
      </c>
      <c r="B495" t="s">
        <v>3415</v>
      </c>
    </row>
    <row r="496" spans="1:2">
      <c r="A496" t="s">
        <v>3416</v>
      </c>
      <c r="B496" t="s">
        <v>3417</v>
      </c>
    </row>
    <row r="497" spans="1:2">
      <c r="A497" t="s">
        <v>3418</v>
      </c>
      <c r="B497" t="s">
        <v>3419</v>
      </c>
    </row>
    <row r="498" spans="1:2">
      <c r="A498" t="s">
        <v>3420</v>
      </c>
      <c r="B498" t="s">
        <v>3421</v>
      </c>
    </row>
    <row r="499" spans="1:2">
      <c r="A499" t="s">
        <v>3422</v>
      </c>
      <c r="B499" t="s">
        <v>3423</v>
      </c>
    </row>
    <row r="500" spans="1:2">
      <c r="A500" t="s">
        <v>3424</v>
      </c>
      <c r="B500" t="s">
        <v>3425</v>
      </c>
    </row>
    <row r="501" spans="1:2">
      <c r="A501" t="s">
        <v>3426</v>
      </c>
      <c r="B501" t="s">
        <v>3427</v>
      </c>
    </row>
    <row r="502" spans="1:2">
      <c r="A502" t="s">
        <v>3428</v>
      </c>
      <c r="B502" t="s">
        <v>3429</v>
      </c>
    </row>
    <row r="503" spans="1:2">
      <c r="A503" t="s">
        <v>3430</v>
      </c>
      <c r="B503" t="s">
        <v>3431</v>
      </c>
    </row>
    <row r="504" spans="1:2">
      <c r="A504" t="s">
        <v>3432</v>
      </c>
      <c r="B504" t="s">
        <v>3433</v>
      </c>
    </row>
    <row r="505" spans="1:2">
      <c r="A505" t="s">
        <v>3434</v>
      </c>
      <c r="B505" t="s">
        <v>3435</v>
      </c>
    </row>
    <row r="506" spans="1:2">
      <c r="A506" t="s">
        <v>3436</v>
      </c>
      <c r="B506" t="s">
        <v>3437</v>
      </c>
    </row>
    <row r="507" spans="1:2">
      <c r="A507" t="s">
        <v>3438</v>
      </c>
      <c r="B507" t="s">
        <v>3439</v>
      </c>
    </row>
    <row r="508" spans="1:2">
      <c r="A508" t="s">
        <v>3440</v>
      </c>
      <c r="B508" t="s">
        <v>3441</v>
      </c>
    </row>
    <row r="509" spans="1:2">
      <c r="A509" t="s">
        <v>3442</v>
      </c>
      <c r="B509" t="s">
        <v>3443</v>
      </c>
    </row>
    <row r="510" spans="1:2">
      <c r="A510" t="s">
        <v>3444</v>
      </c>
      <c r="B510" t="s">
        <v>3445</v>
      </c>
    </row>
    <row r="511" spans="1:2">
      <c r="A511" t="s">
        <v>3446</v>
      </c>
      <c r="B511" t="s">
        <v>3447</v>
      </c>
    </row>
    <row r="512" spans="1:2">
      <c r="A512" t="s">
        <v>3448</v>
      </c>
      <c r="B512" t="s">
        <v>3449</v>
      </c>
    </row>
    <row r="513" spans="1:2">
      <c r="A513" t="s">
        <v>3450</v>
      </c>
      <c r="B513" t="s">
        <v>3451</v>
      </c>
    </row>
    <row r="514" spans="1:2">
      <c r="A514" t="s">
        <v>3452</v>
      </c>
      <c r="B514" t="s">
        <v>3453</v>
      </c>
    </row>
    <row r="515" spans="1:2">
      <c r="A515" t="s">
        <v>3454</v>
      </c>
      <c r="B515" t="s">
        <v>3455</v>
      </c>
    </row>
    <row r="516" spans="1:2">
      <c r="A516" t="s">
        <v>3456</v>
      </c>
      <c r="B516" t="s">
        <v>3457</v>
      </c>
    </row>
    <row r="517" spans="1:2">
      <c r="A517" t="s">
        <v>3458</v>
      </c>
      <c r="B517" t="s">
        <v>3459</v>
      </c>
    </row>
    <row r="518" spans="1:2">
      <c r="A518" t="s">
        <v>3460</v>
      </c>
      <c r="B518" t="s">
        <v>3461</v>
      </c>
    </row>
    <row r="519" spans="1:2">
      <c r="A519" t="s">
        <v>3462</v>
      </c>
      <c r="B519" t="s">
        <v>3463</v>
      </c>
    </row>
    <row r="520" spans="1:2">
      <c r="A520" t="s">
        <v>3464</v>
      </c>
      <c r="B520" t="s">
        <v>3465</v>
      </c>
    </row>
    <row r="521" spans="1:2">
      <c r="A521" t="s">
        <v>3466</v>
      </c>
      <c r="B521" t="s">
        <v>3467</v>
      </c>
    </row>
    <row r="522" spans="1:2">
      <c r="A522" t="s">
        <v>3468</v>
      </c>
      <c r="B522" t="s">
        <v>3469</v>
      </c>
    </row>
    <row r="523" spans="1:2">
      <c r="A523" t="s">
        <v>3470</v>
      </c>
      <c r="B523" t="s">
        <v>3471</v>
      </c>
    </row>
    <row r="524" spans="1:2">
      <c r="A524" t="s">
        <v>3472</v>
      </c>
      <c r="B524" t="s">
        <v>3473</v>
      </c>
    </row>
    <row r="525" spans="1:2">
      <c r="A525" t="s">
        <v>3474</v>
      </c>
      <c r="B525" t="s">
        <v>3475</v>
      </c>
    </row>
    <row r="526" spans="1:2">
      <c r="A526" t="s">
        <v>3476</v>
      </c>
      <c r="B526" t="s">
        <v>3477</v>
      </c>
    </row>
    <row r="527" spans="1:2">
      <c r="A527" t="s">
        <v>3478</v>
      </c>
      <c r="B527" t="s">
        <v>3479</v>
      </c>
    </row>
    <row r="528" spans="1:2">
      <c r="A528" t="s">
        <v>3480</v>
      </c>
      <c r="B528" t="s">
        <v>3481</v>
      </c>
    </row>
    <row r="529" spans="1:2">
      <c r="A529" t="s">
        <v>3482</v>
      </c>
      <c r="B529" t="s">
        <v>3483</v>
      </c>
    </row>
    <row r="530" spans="1:2">
      <c r="A530" t="s">
        <v>3484</v>
      </c>
      <c r="B530" t="s">
        <v>3485</v>
      </c>
    </row>
    <row r="531" spans="1:2">
      <c r="A531" t="s">
        <v>3486</v>
      </c>
      <c r="B531" t="s">
        <v>3487</v>
      </c>
    </row>
    <row r="532" spans="1:2">
      <c r="A532" t="s">
        <v>3488</v>
      </c>
      <c r="B532" t="s">
        <v>3489</v>
      </c>
    </row>
    <row r="533" spans="1:2">
      <c r="A533" t="s">
        <v>3490</v>
      </c>
      <c r="B533" t="s">
        <v>3491</v>
      </c>
    </row>
    <row r="534" spans="1:2">
      <c r="A534" t="s">
        <v>3492</v>
      </c>
      <c r="B534" t="s">
        <v>3493</v>
      </c>
    </row>
    <row r="535" spans="1:2">
      <c r="A535" t="s">
        <v>3492</v>
      </c>
      <c r="B535" t="s">
        <v>3494</v>
      </c>
    </row>
    <row r="536" spans="1:2">
      <c r="A536" t="s">
        <v>3495</v>
      </c>
      <c r="B536" t="s">
        <v>3496</v>
      </c>
    </row>
    <row r="537" spans="1:2">
      <c r="A537" t="s">
        <v>3495</v>
      </c>
      <c r="B537" t="s">
        <v>3497</v>
      </c>
    </row>
    <row r="538" spans="1:2">
      <c r="A538" t="s">
        <v>3495</v>
      </c>
      <c r="B538" t="s">
        <v>3498</v>
      </c>
    </row>
    <row r="539" spans="1:2">
      <c r="A539" t="s">
        <v>3495</v>
      </c>
      <c r="B539" t="s">
        <v>3499</v>
      </c>
    </row>
    <row r="540" spans="1:2">
      <c r="A540" t="s">
        <v>3500</v>
      </c>
      <c r="B540" t="s">
        <v>3501</v>
      </c>
    </row>
    <row r="541" spans="1:2">
      <c r="A541" t="s">
        <v>3500</v>
      </c>
      <c r="B541" t="s">
        <v>3502</v>
      </c>
    </row>
    <row r="542" spans="1:2">
      <c r="A542" t="s">
        <v>3500</v>
      </c>
      <c r="B542" t="s">
        <v>3503</v>
      </c>
    </row>
    <row r="543" spans="1:2">
      <c r="A543" t="s">
        <v>3500</v>
      </c>
      <c r="B543" t="s">
        <v>3504</v>
      </c>
    </row>
    <row r="544" spans="1:2">
      <c r="A544" t="s">
        <v>3505</v>
      </c>
      <c r="B544" t="s">
        <v>3506</v>
      </c>
    </row>
    <row r="545" spans="1:2">
      <c r="A545" t="s">
        <v>3505</v>
      </c>
      <c r="B545" t="s">
        <v>3507</v>
      </c>
    </row>
    <row r="546" spans="1:2">
      <c r="A546" t="s">
        <v>3505</v>
      </c>
      <c r="B546" t="s">
        <v>3508</v>
      </c>
    </row>
    <row r="547" spans="1:2">
      <c r="A547" t="s">
        <v>3505</v>
      </c>
      <c r="B547" t="s">
        <v>3509</v>
      </c>
    </row>
    <row r="548" spans="1:2">
      <c r="A548" t="s">
        <v>3510</v>
      </c>
      <c r="B548" t="s">
        <v>3511</v>
      </c>
    </row>
    <row r="549" spans="1:2">
      <c r="A549" t="s">
        <v>3510</v>
      </c>
      <c r="B549" t="s">
        <v>3512</v>
      </c>
    </row>
    <row r="550" spans="1:2">
      <c r="A550" t="s">
        <v>3510</v>
      </c>
      <c r="B550" t="s">
        <v>3513</v>
      </c>
    </row>
    <row r="551" spans="1:2">
      <c r="A551" t="s">
        <v>3510</v>
      </c>
      <c r="B551" t="s">
        <v>3514</v>
      </c>
    </row>
    <row r="552" spans="1:2">
      <c r="A552" t="s">
        <v>3515</v>
      </c>
      <c r="B552" t="s">
        <v>3516</v>
      </c>
    </row>
    <row r="553" spans="1:2">
      <c r="A553" t="s">
        <v>3515</v>
      </c>
      <c r="B553" t="s">
        <v>3517</v>
      </c>
    </row>
    <row r="554" spans="1:2">
      <c r="A554" t="s">
        <v>3515</v>
      </c>
      <c r="B554" t="s">
        <v>3518</v>
      </c>
    </row>
    <row r="555" spans="1:2">
      <c r="A555" t="s">
        <v>3515</v>
      </c>
      <c r="B555" t="s">
        <v>3519</v>
      </c>
    </row>
    <row r="556" spans="1:2">
      <c r="A556" t="s">
        <v>3520</v>
      </c>
      <c r="B556" t="s">
        <v>3521</v>
      </c>
    </row>
    <row r="557" spans="1:2">
      <c r="A557" t="s">
        <v>3520</v>
      </c>
      <c r="B557" t="s">
        <v>3522</v>
      </c>
    </row>
    <row r="558" spans="1:2">
      <c r="A558" t="s">
        <v>3520</v>
      </c>
      <c r="B558" t="s">
        <v>3523</v>
      </c>
    </row>
    <row r="559" spans="1:2">
      <c r="A559" t="s">
        <v>3520</v>
      </c>
      <c r="B559" t="s">
        <v>3524</v>
      </c>
    </row>
    <row r="560" spans="1:2">
      <c r="A560" t="s">
        <v>3525</v>
      </c>
      <c r="B560" t="s">
        <v>3526</v>
      </c>
    </row>
    <row r="561" spans="1:2">
      <c r="A561" t="s">
        <v>3527</v>
      </c>
      <c r="B561" t="s">
        <v>3528</v>
      </c>
    </row>
    <row r="562" spans="1:2">
      <c r="A562" t="s">
        <v>3529</v>
      </c>
      <c r="B562" t="s">
        <v>3530</v>
      </c>
    </row>
    <row r="563" spans="1:2">
      <c r="A563" t="s">
        <v>3531</v>
      </c>
      <c r="B563" t="s">
        <v>3532</v>
      </c>
    </row>
    <row r="564" spans="1:2">
      <c r="A564" t="s">
        <v>3533</v>
      </c>
      <c r="B564" t="s">
        <v>3534</v>
      </c>
    </row>
    <row r="565" spans="1:2">
      <c r="A565" t="s">
        <v>3535</v>
      </c>
      <c r="B565" t="s">
        <v>3536</v>
      </c>
    </row>
    <row r="566" spans="1:2">
      <c r="A566" t="s">
        <v>3537</v>
      </c>
      <c r="B566" t="s">
        <v>3538</v>
      </c>
    </row>
    <row r="567" spans="1:2">
      <c r="A567" t="s">
        <v>3537</v>
      </c>
      <c r="B567" t="s">
        <v>3539</v>
      </c>
    </row>
    <row r="568" spans="1:2">
      <c r="A568" t="s">
        <v>3540</v>
      </c>
      <c r="B568" t="s">
        <v>3541</v>
      </c>
    </row>
    <row r="569" spans="1:2">
      <c r="A569" t="s">
        <v>3542</v>
      </c>
      <c r="B569" t="s">
        <v>3543</v>
      </c>
    </row>
    <row r="570" spans="1:2">
      <c r="A570" t="s">
        <v>3544</v>
      </c>
      <c r="B570" t="s">
        <v>3545</v>
      </c>
    </row>
    <row r="571" spans="1:2">
      <c r="A571" t="s">
        <v>3546</v>
      </c>
      <c r="B571" t="s">
        <v>3547</v>
      </c>
    </row>
    <row r="572" spans="1:2">
      <c r="A572" t="s">
        <v>3546</v>
      </c>
      <c r="B572" t="s">
        <v>3548</v>
      </c>
    </row>
    <row r="573" spans="1:2">
      <c r="A573" t="s">
        <v>3549</v>
      </c>
      <c r="B573" t="s">
        <v>3550</v>
      </c>
    </row>
    <row r="574" spans="1:2">
      <c r="A574" t="s">
        <v>3551</v>
      </c>
      <c r="B574" t="s">
        <v>3552</v>
      </c>
    </row>
    <row r="575" spans="1:2">
      <c r="A575" t="s">
        <v>3551</v>
      </c>
      <c r="B575" t="s">
        <v>3553</v>
      </c>
    </row>
    <row r="576" spans="1:2">
      <c r="A576" t="s">
        <v>3554</v>
      </c>
      <c r="B576" t="s">
        <v>85</v>
      </c>
    </row>
    <row r="577" spans="1:2">
      <c r="A577" t="s">
        <v>3554</v>
      </c>
      <c r="B577" t="s">
        <v>3555</v>
      </c>
    </row>
    <row r="578" spans="1:2">
      <c r="A578" t="s">
        <v>3556</v>
      </c>
      <c r="B578" t="s">
        <v>3557</v>
      </c>
    </row>
    <row r="579" spans="1:2">
      <c r="A579" t="s">
        <v>3556</v>
      </c>
      <c r="B579" t="s">
        <v>3558</v>
      </c>
    </row>
    <row r="580" spans="1:2">
      <c r="A580" t="s">
        <v>3559</v>
      </c>
      <c r="B580" t="s">
        <v>89</v>
      </c>
    </row>
    <row r="581" spans="1:2">
      <c r="A581" t="s">
        <v>3560</v>
      </c>
      <c r="B581" t="s">
        <v>3561</v>
      </c>
    </row>
    <row r="582" spans="1:2">
      <c r="A582" t="s">
        <v>3560</v>
      </c>
      <c r="B582" t="s">
        <v>3562</v>
      </c>
    </row>
    <row r="583" spans="1:2">
      <c r="A583" t="s">
        <v>3563</v>
      </c>
      <c r="B583" t="s">
        <v>463</v>
      </c>
    </row>
    <row r="584" spans="1:2">
      <c r="A584" t="s">
        <v>3563</v>
      </c>
      <c r="B584" t="s">
        <v>3564</v>
      </c>
    </row>
    <row r="585" spans="1:2">
      <c r="A585" t="s">
        <v>3565</v>
      </c>
      <c r="B585" t="s">
        <v>3566</v>
      </c>
    </row>
    <row r="586" spans="1:2">
      <c r="A586" t="s">
        <v>3567</v>
      </c>
      <c r="B586" t="s">
        <v>3568</v>
      </c>
    </row>
    <row r="587" spans="1:2">
      <c r="A587" t="s">
        <v>3569</v>
      </c>
      <c r="B587" t="s">
        <v>3570</v>
      </c>
    </row>
    <row r="588" spans="1:2">
      <c r="A588" t="s">
        <v>3571</v>
      </c>
      <c r="B588" t="s">
        <v>3572</v>
      </c>
    </row>
    <row r="589" spans="1:2">
      <c r="A589" t="s">
        <v>3573</v>
      </c>
      <c r="B589" t="s">
        <v>148</v>
      </c>
    </row>
    <row r="590" spans="1:2">
      <c r="A590" t="s">
        <v>3574</v>
      </c>
      <c r="B590" t="s">
        <v>3575</v>
      </c>
    </row>
    <row r="591" spans="1:2">
      <c r="A591" t="s">
        <v>3576</v>
      </c>
      <c r="B591" t="s">
        <v>3577</v>
      </c>
    </row>
    <row r="592" spans="1:2">
      <c r="A592" t="s">
        <v>3578</v>
      </c>
      <c r="B592" t="s">
        <v>3579</v>
      </c>
    </row>
    <row r="593" spans="1:2">
      <c r="A593" t="s">
        <v>3580</v>
      </c>
      <c r="B593" t="s">
        <v>3581</v>
      </c>
    </row>
    <row r="594" spans="1:2">
      <c r="A594" t="s">
        <v>3582</v>
      </c>
      <c r="B594" t="s">
        <v>3583</v>
      </c>
    </row>
    <row r="595" spans="1:2">
      <c r="A595" t="s">
        <v>3584</v>
      </c>
      <c r="B595" t="s">
        <v>3585</v>
      </c>
    </row>
    <row r="596" spans="1:2">
      <c r="A596" t="s">
        <v>3586</v>
      </c>
      <c r="B596" t="s">
        <v>3587</v>
      </c>
    </row>
    <row r="597" spans="1:2">
      <c r="A597" t="s">
        <v>3588</v>
      </c>
      <c r="B597" t="s">
        <v>3589</v>
      </c>
    </row>
    <row r="598" spans="1:2">
      <c r="A598" t="s">
        <v>3590</v>
      </c>
      <c r="B598" t="s">
        <v>3591</v>
      </c>
    </row>
    <row r="599" spans="1:2">
      <c r="A599" t="s">
        <v>3592</v>
      </c>
      <c r="B599" t="s">
        <v>270</v>
      </c>
    </row>
    <row r="600" spans="1:2">
      <c r="A600" t="s">
        <v>3593</v>
      </c>
      <c r="B600" t="s">
        <v>3594</v>
      </c>
    </row>
    <row r="601" spans="1:2">
      <c r="A601" t="s">
        <v>3595</v>
      </c>
      <c r="B601" t="s">
        <v>3596</v>
      </c>
    </row>
    <row r="602" spans="1:2">
      <c r="A602" t="s">
        <v>3597</v>
      </c>
      <c r="B602" t="s">
        <v>3598</v>
      </c>
    </row>
    <row r="603" spans="1:2">
      <c r="A603" t="s">
        <v>3599</v>
      </c>
      <c r="B603" t="s">
        <v>3600</v>
      </c>
    </row>
    <row r="604" spans="1:2">
      <c r="A604" t="s">
        <v>3601</v>
      </c>
      <c r="B604" t="s">
        <v>3602</v>
      </c>
    </row>
    <row r="605" spans="1:2">
      <c r="A605" t="s">
        <v>3603</v>
      </c>
      <c r="B605" t="s">
        <v>3604</v>
      </c>
    </row>
    <row r="606" spans="1:2">
      <c r="A606" t="s">
        <v>3605</v>
      </c>
      <c r="B606" t="s">
        <v>3606</v>
      </c>
    </row>
    <row r="607" spans="1:2">
      <c r="A607" t="s">
        <v>3607</v>
      </c>
      <c r="B607" t="s">
        <v>3608</v>
      </c>
    </row>
    <row r="608" spans="1:2">
      <c r="A608" t="s">
        <v>3609</v>
      </c>
      <c r="B608" t="s">
        <v>3610</v>
      </c>
    </row>
    <row r="609" spans="1:2">
      <c r="A609" t="s">
        <v>3611</v>
      </c>
      <c r="B609" t="s">
        <v>3612</v>
      </c>
    </row>
    <row r="610" spans="1:2">
      <c r="A610" t="s">
        <v>3613</v>
      </c>
      <c r="B610" t="s">
        <v>3614</v>
      </c>
    </row>
    <row r="611" spans="1:2">
      <c r="A611" t="s">
        <v>3615</v>
      </c>
      <c r="B611" t="s">
        <v>3616</v>
      </c>
    </row>
    <row r="612" spans="1:2">
      <c r="A612" t="s">
        <v>3617</v>
      </c>
      <c r="B612" t="s">
        <v>3618</v>
      </c>
    </row>
    <row r="613" spans="1:2">
      <c r="A613" t="s">
        <v>3617</v>
      </c>
      <c r="B613" t="s">
        <v>3619</v>
      </c>
    </row>
    <row r="614" spans="1:2">
      <c r="A614" t="s">
        <v>3620</v>
      </c>
      <c r="B614" t="s">
        <v>3621</v>
      </c>
    </row>
    <row r="615" spans="1:2">
      <c r="A615" t="s">
        <v>3620</v>
      </c>
      <c r="B615" t="s">
        <v>3622</v>
      </c>
    </row>
    <row r="616" spans="1:2">
      <c r="A616" t="s">
        <v>3623</v>
      </c>
      <c r="B616" t="s">
        <v>3624</v>
      </c>
    </row>
    <row r="617" spans="1:2">
      <c r="A617" t="s">
        <v>3623</v>
      </c>
      <c r="B617" t="s">
        <v>3625</v>
      </c>
    </row>
    <row r="618" spans="1:2">
      <c r="A618" t="s">
        <v>3626</v>
      </c>
      <c r="B618" t="s">
        <v>3627</v>
      </c>
    </row>
    <row r="619" spans="1:2">
      <c r="A619" t="s">
        <v>3626</v>
      </c>
      <c r="B619" t="s">
        <v>3628</v>
      </c>
    </row>
    <row r="620" spans="1:2">
      <c r="A620" t="s">
        <v>3629</v>
      </c>
      <c r="B620" t="s">
        <v>3630</v>
      </c>
    </row>
    <row r="621" spans="1:2">
      <c r="A621" t="s">
        <v>3629</v>
      </c>
      <c r="B621" t="s">
        <v>3631</v>
      </c>
    </row>
    <row r="622" spans="1:2">
      <c r="A622" t="s">
        <v>3632</v>
      </c>
      <c r="B622" t="s">
        <v>3633</v>
      </c>
    </row>
    <row r="623" spans="1:2">
      <c r="A623" t="s">
        <v>3632</v>
      </c>
      <c r="B623" t="s">
        <v>3634</v>
      </c>
    </row>
    <row r="624" spans="1:2">
      <c r="A624" t="s">
        <v>3635</v>
      </c>
      <c r="B624" t="s">
        <v>3636</v>
      </c>
    </row>
    <row r="625" spans="1:2">
      <c r="A625" t="s">
        <v>3635</v>
      </c>
      <c r="B625" t="s">
        <v>3637</v>
      </c>
    </row>
    <row r="626" spans="1:2">
      <c r="A626" t="s">
        <v>3638</v>
      </c>
      <c r="B626" t="s">
        <v>3639</v>
      </c>
    </row>
    <row r="627" spans="1:2">
      <c r="A627" t="s">
        <v>3638</v>
      </c>
      <c r="B627" t="s">
        <v>3640</v>
      </c>
    </row>
    <row r="628" spans="1:2">
      <c r="A628" t="s">
        <v>3641</v>
      </c>
      <c r="B628" t="s">
        <v>3642</v>
      </c>
    </row>
    <row r="629" spans="1:2">
      <c r="A629" t="s">
        <v>3641</v>
      </c>
      <c r="B629" t="s">
        <v>3643</v>
      </c>
    </row>
    <row r="630" spans="1:2">
      <c r="A630" t="s">
        <v>3644</v>
      </c>
      <c r="B630" t="s">
        <v>3645</v>
      </c>
    </row>
    <row r="631" spans="1:2">
      <c r="A631" t="s">
        <v>3644</v>
      </c>
      <c r="B631" t="s">
        <v>3646</v>
      </c>
    </row>
    <row r="632" spans="1:2">
      <c r="A632" t="s">
        <v>3647</v>
      </c>
      <c r="B632" t="s">
        <v>3648</v>
      </c>
    </row>
    <row r="633" spans="1:2">
      <c r="A633" t="s">
        <v>3647</v>
      </c>
      <c r="B633" t="s">
        <v>3649</v>
      </c>
    </row>
    <row r="634" spans="1:2">
      <c r="A634" t="s">
        <v>3650</v>
      </c>
      <c r="B634" t="s">
        <v>3651</v>
      </c>
    </row>
    <row r="635" spans="1:2">
      <c r="A635" t="s">
        <v>3650</v>
      </c>
      <c r="B635" t="s">
        <v>3652</v>
      </c>
    </row>
    <row r="636" spans="1:2">
      <c r="A636" t="s">
        <v>3653</v>
      </c>
      <c r="B636" t="s">
        <v>3654</v>
      </c>
    </row>
    <row r="637" spans="1:2">
      <c r="A637" t="s">
        <v>3653</v>
      </c>
      <c r="B637" t="s">
        <v>3655</v>
      </c>
    </row>
    <row r="638" spans="1:2">
      <c r="A638" t="s">
        <v>3656</v>
      </c>
      <c r="B638" t="s">
        <v>3657</v>
      </c>
    </row>
    <row r="639" spans="1:2">
      <c r="A639" t="s">
        <v>3656</v>
      </c>
      <c r="B639" t="s">
        <v>3658</v>
      </c>
    </row>
    <row r="640" spans="1:2">
      <c r="A640" t="s">
        <v>3659</v>
      </c>
      <c r="B640" t="s">
        <v>3660</v>
      </c>
    </row>
    <row r="641" spans="1:2">
      <c r="A641" t="s">
        <v>3659</v>
      </c>
      <c r="B641" t="s">
        <v>3661</v>
      </c>
    </row>
    <row r="642" spans="1:2">
      <c r="A642" t="s">
        <v>3662</v>
      </c>
      <c r="B642" t="s">
        <v>3663</v>
      </c>
    </row>
    <row r="643" spans="1:2">
      <c r="A643" t="s">
        <v>3664</v>
      </c>
      <c r="B643" t="s">
        <v>3665</v>
      </c>
    </row>
    <row r="644" spans="1:2">
      <c r="A644" t="s">
        <v>3664</v>
      </c>
      <c r="B644" t="s">
        <v>3666</v>
      </c>
    </row>
    <row r="645" spans="1:2">
      <c r="A645" t="s">
        <v>3667</v>
      </c>
      <c r="B645" t="s">
        <v>3668</v>
      </c>
    </row>
    <row r="646" spans="1:2">
      <c r="A646" t="s">
        <v>3669</v>
      </c>
      <c r="B646" t="s">
        <v>3670</v>
      </c>
    </row>
    <row r="647" spans="1:2">
      <c r="A647" t="s">
        <v>3671</v>
      </c>
      <c r="B647" t="s">
        <v>3672</v>
      </c>
    </row>
    <row r="648" spans="1:2">
      <c r="A648" t="s">
        <v>3673</v>
      </c>
      <c r="B648" t="s">
        <v>3674</v>
      </c>
    </row>
    <row r="649" spans="1:2">
      <c r="A649" t="s">
        <v>3675</v>
      </c>
      <c r="B649" t="s">
        <v>3676</v>
      </c>
    </row>
    <row r="650" spans="1:2">
      <c r="A650" t="s">
        <v>3677</v>
      </c>
      <c r="B650" t="s">
        <v>3678</v>
      </c>
    </row>
    <row r="651" spans="1:2">
      <c r="A651" t="s">
        <v>3679</v>
      </c>
      <c r="B651" t="s">
        <v>3680</v>
      </c>
    </row>
    <row r="652" spans="1:2">
      <c r="A652" t="s">
        <v>3681</v>
      </c>
      <c r="B652" t="s">
        <v>3682</v>
      </c>
    </row>
    <row r="653" spans="1:2">
      <c r="A653" t="s">
        <v>3683</v>
      </c>
      <c r="B653" t="s">
        <v>3684</v>
      </c>
    </row>
    <row r="654" spans="1:2">
      <c r="A654" t="s">
        <v>3685</v>
      </c>
      <c r="B654" t="s">
        <v>3686</v>
      </c>
    </row>
    <row r="655" spans="1:2">
      <c r="A655" t="s">
        <v>3687</v>
      </c>
      <c r="B655" t="s">
        <v>3688</v>
      </c>
    </row>
    <row r="656" spans="1:2">
      <c r="A656" t="s">
        <v>3689</v>
      </c>
      <c r="B656" t="s">
        <v>3690</v>
      </c>
    </row>
    <row r="657" spans="1:2">
      <c r="A657" t="s">
        <v>3691</v>
      </c>
      <c r="B657" t="s">
        <v>3692</v>
      </c>
    </row>
    <row r="658" spans="1:2">
      <c r="A658" t="s">
        <v>3693</v>
      </c>
      <c r="B658" t="s">
        <v>3694</v>
      </c>
    </row>
    <row r="659" spans="1:2">
      <c r="A659" t="s">
        <v>3695</v>
      </c>
      <c r="B659" t="s">
        <v>3696</v>
      </c>
    </row>
    <row r="660" spans="1:2">
      <c r="A660" t="s">
        <v>3695</v>
      </c>
      <c r="B660" t="s">
        <v>3697</v>
      </c>
    </row>
    <row r="661" spans="1:2">
      <c r="A661" t="s">
        <v>3698</v>
      </c>
      <c r="B661" t="s">
        <v>3699</v>
      </c>
    </row>
    <row r="662" spans="1:2">
      <c r="A662" t="s">
        <v>3700</v>
      </c>
      <c r="B662" t="s">
        <v>3701</v>
      </c>
    </row>
    <row r="663" spans="1:2">
      <c r="A663" t="s">
        <v>3702</v>
      </c>
      <c r="B663" t="s">
        <v>3703</v>
      </c>
    </row>
    <row r="664" spans="1:2">
      <c r="A664" t="s">
        <v>3702</v>
      </c>
      <c r="B664" t="s">
        <v>3704</v>
      </c>
    </row>
    <row r="665" spans="1:2">
      <c r="A665" t="s">
        <v>3705</v>
      </c>
      <c r="B665" t="s">
        <v>3706</v>
      </c>
    </row>
    <row r="666" spans="1:2">
      <c r="A666" t="s">
        <v>3707</v>
      </c>
      <c r="B666" t="s">
        <v>3708</v>
      </c>
    </row>
    <row r="667" spans="1:2">
      <c r="A667" t="s">
        <v>3709</v>
      </c>
      <c r="B667" t="s">
        <v>3710</v>
      </c>
    </row>
    <row r="668" spans="1:2">
      <c r="A668" t="s">
        <v>3709</v>
      </c>
      <c r="B668" t="s">
        <v>3711</v>
      </c>
    </row>
    <row r="669" spans="1:2">
      <c r="A669" t="s">
        <v>3709</v>
      </c>
      <c r="B669" t="s">
        <v>3712</v>
      </c>
    </row>
    <row r="670" spans="1:2">
      <c r="A670" t="s">
        <v>3709</v>
      </c>
      <c r="B670" t="s">
        <v>3713</v>
      </c>
    </row>
    <row r="671" spans="1:2">
      <c r="A671" t="s">
        <v>3714</v>
      </c>
      <c r="B671" t="s">
        <v>3715</v>
      </c>
    </row>
    <row r="672" spans="1:2">
      <c r="A672" t="s">
        <v>3716</v>
      </c>
      <c r="B672" t="s">
        <v>3717</v>
      </c>
    </row>
    <row r="673" spans="1:2">
      <c r="A673" t="s">
        <v>3718</v>
      </c>
      <c r="B673" t="s">
        <v>3719</v>
      </c>
    </row>
    <row r="674" spans="1:2">
      <c r="A674" t="s">
        <v>3720</v>
      </c>
      <c r="B674" t="s">
        <v>3721</v>
      </c>
    </row>
    <row r="675" spans="1:2">
      <c r="A675" t="s">
        <v>3722</v>
      </c>
      <c r="B675" t="s">
        <v>3723</v>
      </c>
    </row>
    <row r="676" spans="1:2">
      <c r="A676" t="s">
        <v>3724</v>
      </c>
      <c r="B676" t="s">
        <v>3725</v>
      </c>
    </row>
    <row r="677" spans="1:2">
      <c r="A677" t="s">
        <v>3726</v>
      </c>
      <c r="B677" t="s">
        <v>3727</v>
      </c>
    </row>
    <row r="678" spans="1:2">
      <c r="A678" t="s">
        <v>3728</v>
      </c>
      <c r="B678" t="s">
        <v>3729</v>
      </c>
    </row>
    <row r="679" spans="1:2">
      <c r="A679" t="s">
        <v>3730</v>
      </c>
      <c r="B679" t="s">
        <v>3731</v>
      </c>
    </row>
    <row r="680" spans="1:2">
      <c r="A680" t="s">
        <v>3732</v>
      </c>
      <c r="B680" t="s">
        <v>3733</v>
      </c>
    </row>
    <row r="681" spans="1:2">
      <c r="A681" t="s">
        <v>3734</v>
      </c>
      <c r="B681" t="s">
        <v>3735</v>
      </c>
    </row>
    <row r="682" spans="1:2">
      <c r="A682" t="s">
        <v>3736</v>
      </c>
      <c r="B682" t="s">
        <v>3737</v>
      </c>
    </row>
    <row r="683" spans="1:2">
      <c r="A683" t="s">
        <v>3738</v>
      </c>
      <c r="B683" t="s">
        <v>3739</v>
      </c>
    </row>
    <row r="684" spans="1:2">
      <c r="A684" t="s">
        <v>3740</v>
      </c>
      <c r="B684" t="s">
        <v>3741</v>
      </c>
    </row>
    <row r="685" spans="1:2">
      <c r="A685" t="s">
        <v>3740</v>
      </c>
      <c r="B685" t="s">
        <v>3742</v>
      </c>
    </row>
    <row r="686" spans="1:2">
      <c r="A686" t="s">
        <v>3743</v>
      </c>
      <c r="B686" t="s">
        <v>3744</v>
      </c>
    </row>
    <row r="687" spans="1:2">
      <c r="A687" t="s">
        <v>3745</v>
      </c>
      <c r="B687" t="s">
        <v>3746</v>
      </c>
    </row>
    <row r="688" spans="1:2">
      <c r="A688" t="s">
        <v>3747</v>
      </c>
      <c r="B688" t="s">
        <v>3748</v>
      </c>
    </row>
    <row r="689" spans="1:2">
      <c r="A689" t="s">
        <v>3749</v>
      </c>
      <c r="B689" t="s">
        <v>3750</v>
      </c>
    </row>
    <row r="690" spans="1:2">
      <c r="A690" t="s">
        <v>3751</v>
      </c>
      <c r="B690" t="s">
        <v>3752</v>
      </c>
    </row>
    <row r="691" spans="1:2">
      <c r="A691" t="s">
        <v>3753</v>
      </c>
      <c r="B691" t="s">
        <v>3754</v>
      </c>
    </row>
    <row r="692" spans="1:2">
      <c r="A692" t="s">
        <v>3755</v>
      </c>
      <c r="B692" t="s">
        <v>3756</v>
      </c>
    </row>
    <row r="693" spans="1:2">
      <c r="A693" t="s">
        <v>3757</v>
      </c>
      <c r="B693" t="s">
        <v>3758</v>
      </c>
    </row>
    <row r="694" spans="1:2">
      <c r="A694" t="s">
        <v>3759</v>
      </c>
      <c r="B694" t="s">
        <v>3760</v>
      </c>
    </row>
    <row r="695" spans="1:2">
      <c r="A695" t="s">
        <v>3761</v>
      </c>
      <c r="B695" t="s">
        <v>3762</v>
      </c>
    </row>
    <row r="696" spans="1:2">
      <c r="A696" t="s">
        <v>3763</v>
      </c>
      <c r="B696" t="s">
        <v>3764</v>
      </c>
    </row>
    <row r="697" spans="1:2">
      <c r="A697" t="s">
        <v>3765</v>
      </c>
      <c r="B697" t="s">
        <v>3766</v>
      </c>
    </row>
    <row r="698" spans="1:2">
      <c r="A698" t="s">
        <v>3767</v>
      </c>
      <c r="B698" t="s">
        <v>3768</v>
      </c>
    </row>
    <row r="699" spans="1:2">
      <c r="A699" t="s">
        <v>3769</v>
      </c>
      <c r="B699" t="s">
        <v>3770</v>
      </c>
    </row>
    <row r="700" spans="1:2">
      <c r="A700" t="s">
        <v>3771</v>
      </c>
      <c r="B700" t="s">
        <v>3772</v>
      </c>
    </row>
    <row r="701" spans="1:2">
      <c r="A701" t="s">
        <v>3773</v>
      </c>
      <c r="B701" t="s">
        <v>3774</v>
      </c>
    </row>
    <row r="702" spans="1:2">
      <c r="A702" t="s">
        <v>3775</v>
      </c>
      <c r="B702" t="s">
        <v>3776</v>
      </c>
    </row>
    <row r="703" spans="1:2">
      <c r="A703" t="s">
        <v>3777</v>
      </c>
      <c r="B703" t="s">
        <v>3778</v>
      </c>
    </row>
    <row r="704" spans="1:2">
      <c r="A704" t="s">
        <v>3779</v>
      </c>
      <c r="B704" t="s">
        <v>3780</v>
      </c>
    </row>
    <row r="705" spans="1:2">
      <c r="A705" t="s">
        <v>3781</v>
      </c>
      <c r="B705" t="s">
        <v>3782</v>
      </c>
    </row>
    <row r="706" spans="1:2">
      <c r="A706" t="s">
        <v>3783</v>
      </c>
      <c r="B706" t="s">
        <v>3784</v>
      </c>
    </row>
    <row r="707" spans="1:2">
      <c r="A707" t="s">
        <v>3785</v>
      </c>
      <c r="B707" t="s">
        <v>3786</v>
      </c>
    </row>
    <row r="708" spans="1:2">
      <c r="A708" t="s">
        <v>3787</v>
      </c>
      <c r="B708" t="s">
        <v>3788</v>
      </c>
    </row>
    <row r="709" spans="1:2">
      <c r="A709" t="s">
        <v>3789</v>
      </c>
      <c r="B709" t="s">
        <v>3790</v>
      </c>
    </row>
    <row r="710" spans="1:2">
      <c r="A710" t="s">
        <v>3791</v>
      </c>
      <c r="B710" t="s">
        <v>3792</v>
      </c>
    </row>
    <row r="711" spans="1:2">
      <c r="A711" t="s">
        <v>3793</v>
      </c>
      <c r="B711" t="s">
        <v>3794</v>
      </c>
    </row>
    <row r="712" spans="1:2">
      <c r="A712" t="s">
        <v>3795</v>
      </c>
      <c r="B712" t="s">
        <v>3796</v>
      </c>
    </row>
    <row r="713" spans="1:2">
      <c r="A713" t="s">
        <v>3797</v>
      </c>
      <c r="B713" t="s">
        <v>3798</v>
      </c>
    </row>
    <row r="714" spans="1:2">
      <c r="A714" t="s">
        <v>3799</v>
      </c>
      <c r="B714" t="s">
        <v>3800</v>
      </c>
    </row>
    <row r="715" spans="1:2">
      <c r="A715" t="s">
        <v>3801</v>
      </c>
      <c r="B715" t="s">
        <v>3802</v>
      </c>
    </row>
    <row r="716" spans="1:2">
      <c r="A716" t="s">
        <v>3803</v>
      </c>
      <c r="B716" t="s">
        <v>3804</v>
      </c>
    </row>
    <row r="717" spans="1:2">
      <c r="A717" t="s">
        <v>3805</v>
      </c>
      <c r="B717" t="s">
        <v>3806</v>
      </c>
    </row>
    <row r="718" spans="1:2">
      <c r="A718" t="s">
        <v>3807</v>
      </c>
      <c r="B718" t="s">
        <v>3808</v>
      </c>
    </row>
    <row r="719" spans="1:2">
      <c r="A719" t="s">
        <v>3807</v>
      </c>
      <c r="B719" t="s">
        <v>3809</v>
      </c>
    </row>
    <row r="720" spans="1:2">
      <c r="A720" t="s">
        <v>3810</v>
      </c>
      <c r="B720" t="s">
        <v>3811</v>
      </c>
    </row>
    <row r="721" spans="1:2">
      <c r="A721" t="s">
        <v>3812</v>
      </c>
      <c r="B721" t="s">
        <v>3813</v>
      </c>
    </row>
    <row r="722" spans="1:2">
      <c r="A722" t="s">
        <v>3814</v>
      </c>
      <c r="B722" t="s">
        <v>3815</v>
      </c>
    </row>
    <row r="723" spans="1:2">
      <c r="A723" t="s">
        <v>3814</v>
      </c>
      <c r="B723" t="s">
        <v>3816</v>
      </c>
    </row>
    <row r="724" spans="1:2">
      <c r="A724" t="s">
        <v>3817</v>
      </c>
      <c r="B724" t="s">
        <v>3818</v>
      </c>
    </row>
    <row r="725" spans="1:2">
      <c r="A725" t="s">
        <v>3817</v>
      </c>
      <c r="B725" t="s">
        <v>3819</v>
      </c>
    </row>
    <row r="726" spans="1:2">
      <c r="A726" t="s">
        <v>3820</v>
      </c>
      <c r="B726" t="s">
        <v>3821</v>
      </c>
    </row>
    <row r="727" spans="1:2">
      <c r="A727" t="s">
        <v>3820</v>
      </c>
      <c r="B727" t="s">
        <v>3822</v>
      </c>
    </row>
    <row r="728" spans="1:2">
      <c r="A728" t="s">
        <v>3823</v>
      </c>
      <c r="B728" t="s">
        <v>3824</v>
      </c>
    </row>
    <row r="729" spans="1:2">
      <c r="A729" t="s">
        <v>3825</v>
      </c>
      <c r="B729" t="s">
        <v>142</v>
      </c>
    </row>
    <row r="730" spans="1:2">
      <c r="A730" t="s">
        <v>3826</v>
      </c>
      <c r="B730" t="s">
        <v>195</v>
      </c>
    </row>
    <row r="731" spans="1:2">
      <c r="A731" t="s">
        <v>3827</v>
      </c>
      <c r="B731" t="s">
        <v>211</v>
      </c>
    </row>
    <row r="732" spans="1:2">
      <c r="A732" t="s">
        <v>3828</v>
      </c>
      <c r="B732" t="s">
        <v>286</v>
      </c>
    </row>
    <row r="733" spans="1:2">
      <c r="A733" t="s">
        <v>3829</v>
      </c>
      <c r="B733" t="s">
        <v>222</v>
      </c>
    </row>
    <row r="734" spans="1:2">
      <c r="A734" t="s">
        <v>3830</v>
      </c>
      <c r="B734" t="s">
        <v>3831</v>
      </c>
    </row>
    <row r="735" spans="1:2">
      <c r="A735" t="s">
        <v>3832</v>
      </c>
      <c r="B735" t="s">
        <v>261</v>
      </c>
    </row>
    <row r="736" spans="1:2">
      <c r="A736" t="s">
        <v>3833</v>
      </c>
      <c r="B736" t="s">
        <v>185</v>
      </c>
    </row>
    <row r="737" spans="1:2">
      <c r="A737" t="s">
        <v>3834</v>
      </c>
      <c r="B737" t="s">
        <v>3835</v>
      </c>
    </row>
    <row r="738" spans="1:2">
      <c r="A738" t="s">
        <v>3836</v>
      </c>
      <c r="B738" t="s">
        <v>3837</v>
      </c>
    </row>
    <row r="739" spans="1:2">
      <c r="A739" t="s">
        <v>3838</v>
      </c>
      <c r="B739" t="s">
        <v>231</v>
      </c>
    </row>
    <row r="740" spans="1:2">
      <c r="A740" t="s">
        <v>3839</v>
      </c>
      <c r="B740" t="s">
        <v>3840</v>
      </c>
    </row>
    <row r="741" spans="1:2">
      <c r="A741" t="s">
        <v>3841</v>
      </c>
      <c r="B741" t="s">
        <v>207</v>
      </c>
    </row>
    <row r="742" spans="1:2">
      <c r="A742" t="s">
        <v>3842</v>
      </c>
      <c r="B742" t="s">
        <v>199</v>
      </c>
    </row>
    <row r="743" spans="1:2">
      <c r="A743" t="s">
        <v>3843</v>
      </c>
      <c r="B743" t="s">
        <v>3844</v>
      </c>
    </row>
    <row r="744" spans="1:2">
      <c r="A744" t="s">
        <v>3845</v>
      </c>
      <c r="B744" t="s">
        <v>3846</v>
      </c>
    </row>
    <row r="745" spans="1:2">
      <c r="A745" t="s">
        <v>3847</v>
      </c>
      <c r="B745" t="s">
        <v>3848</v>
      </c>
    </row>
    <row r="746" spans="1:2">
      <c r="A746" t="s">
        <v>3849</v>
      </c>
      <c r="B746" t="s">
        <v>3850</v>
      </c>
    </row>
    <row r="747" spans="1:2">
      <c r="A747" t="s">
        <v>3851</v>
      </c>
      <c r="B747" t="s">
        <v>3852</v>
      </c>
    </row>
    <row r="748" spans="1:2">
      <c r="A748" t="s">
        <v>3853</v>
      </c>
      <c r="B748" t="s">
        <v>3854</v>
      </c>
    </row>
    <row r="749" spans="1:2">
      <c r="A749" t="s">
        <v>3855</v>
      </c>
      <c r="B749" t="s">
        <v>3856</v>
      </c>
    </row>
    <row r="750" spans="1:2">
      <c r="A750" t="s">
        <v>3857</v>
      </c>
      <c r="B750" t="s">
        <v>3858</v>
      </c>
    </row>
    <row r="751" spans="1:2">
      <c r="A751" t="s">
        <v>3859</v>
      </c>
      <c r="B751" t="s">
        <v>309</v>
      </c>
    </row>
    <row r="752" spans="1:2">
      <c r="A752" t="s">
        <v>3860</v>
      </c>
      <c r="B752" t="s">
        <v>218</v>
      </c>
    </row>
    <row r="753" spans="1:2">
      <c r="A753" t="s">
        <v>3861</v>
      </c>
      <c r="B753" t="s">
        <v>3862</v>
      </c>
    </row>
    <row r="754" spans="1:2">
      <c r="A754" t="s">
        <v>3863</v>
      </c>
      <c r="B754" t="s">
        <v>3864</v>
      </c>
    </row>
    <row r="755" spans="1:2">
      <c r="A755" t="s">
        <v>3865</v>
      </c>
      <c r="B755" t="s">
        <v>3866</v>
      </c>
    </row>
    <row r="756" spans="1:2">
      <c r="A756" t="s">
        <v>3867</v>
      </c>
      <c r="B756" t="s">
        <v>3868</v>
      </c>
    </row>
    <row r="757" spans="1:2">
      <c r="A757" t="s">
        <v>3869</v>
      </c>
      <c r="B757" t="s">
        <v>3870</v>
      </c>
    </row>
    <row r="758" spans="1:2">
      <c r="A758" t="s">
        <v>3869</v>
      </c>
      <c r="B758" t="s">
        <v>3871</v>
      </c>
    </row>
    <row r="759" spans="1:2">
      <c r="A759" t="s">
        <v>3872</v>
      </c>
      <c r="B759" t="s">
        <v>3873</v>
      </c>
    </row>
    <row r="760" spans="1:2">
      <c r="A760" t="s">
        <v>3872</v>
      </c>
      <c r="B760" t="s">
        <v>3874</v>
      </c>
    </row>
    <row r="761" spans="1:2">
      <c r="A761" t="s">
        <v>3872</v>
      </c>
      <c r="B761" t="s">
        <v>3875</v>
      </c>
    </row>
    <row r="762" spans="1:2">
      <c r="A762" t="s">
        <v>3876</v>
      </c>
      <c r="B762" t="s">
        <v>3877</v>
      </c>
    </row>
    <row r="763" spans="1:2">
      <c r="A763" t="s">
        <v>3878</v>
      </c>
      <c r="B763" t="s">
        <v>3879</v>
      </c>
    </row>
    <row r="764" spans="1:2">
      <c r="A764" t="s">
        <v>3880</v>
      </c>
      <c r="B764" t="s">
        <v>3881</v>
      </c>
    </row>
    <row r="765" spans="1:2">
      <c r="A765" t="s">
        <v>3882</v>
      </c>
      <c r="B765" t="s">
        <v>301</v>
      </c>
    </row>
    <row r="766" spans="1:2">
      <c r="A766" t="s">
        <v>3883</v>
      </c>
      <c r="B766" t="s">
        <v>3884</v>
      </c>
    </row>
    <row r="767" spans="1:2">
      <c r="A767" t="s">
        <v>3885</v>
      </c>
      <c r="B767" t="s">
        <v>3886</v>
      </c>
    </row>
    <row r="768" spans="1:2">
      <c r="A768" t="s">
        <v>3887</v>
      </c>
      <c r="B768" t="s">
        <v>3888</v>
      </c>
    </row>
    <row r="769" spans="1:2">
      <c r="A769" t="s">
        <v>3889</v>
      </c>
      <c r="B769" t="s">
        <v>3890</v>
      </c>
    </row>
    <row r="770" spans="1:2">
      <c r="A770" t="s">
        <v>3891</v>
      </c>
      <c r="B770" t="s">
        <v>3892</v>
      </c>
    </row>
    <row r="771" spans="1:2">
      <c r="A771" t="s">
        <v>3893</v>
      </c>
      <c r="B771" t="s">
        <v>3894</v>
      </c>
    </row>
    <row r="772" spans="1:2">
      <c r="A772" t="s">
        <v>3895</v>
      </c>
      <c r="B772" t="s">
        <v>3896</v>
      </c>
    </row>
    <row r="773" spans="1:2">
      <c r="A773" t="s">
        <v>3897</v>
      </c>
      <c r="B773" t="s">
        <v>3898</v>
      </c>
    </row>
    <row r="774" spans="1:2">
      <c r="A774" t="s">
        <v>3899</v>
      </c>
      <c r="B774" t="s">
        <v>3900</v>
      </c>
    </row>
    <row r="775" spans="1:2">
      <c r="A775" t="s">
        <v>3901</v>
      </c>
      <c r="B775" t="s">
        <v>3902</v>
      </c>
    </row>
    <row r="776" spans="1:2">
      <c r="A776" t="s">
        <v>3903</v>
      </c>
      <c r="B776" t="s">
        <v>3904</v>
      </c>
    </row>
    <row r="777" spans="1:2">
      <c r="A777" t="s">
        <v>3905</v>
      </c>
      <c r="B777" t="s">
        <v>3906</v>
      </c>
    </row>
    <row r="778" spans="1:2">
      <c r="A778" t="s">
        <v>3907</v>
      </c>
      <c r="B778" t="s">
        <v>3908</v>
      </c>
    </row>
    <row r="779" spans="1:2">
      <c r="A779" t="s">
        <v>3909</v>
      </c>
      <c r="B779" t="s">
        <v>3910</v>
      </c>
    </row>
    <row r="780" spans="1:2">
      <c r="A780" t="s">
        <v>3911</v>
      </c>
      <c r="B780" t="s">
        <v>3912</v>
      </c>
    </row>
    <row r="781" spans="1:2">
      <c r="A781" t="s">
        <v>3913</v>
      </c>
      <c r="B781" t="s">
        <v>3914</v>
      </c>
    </row>
    <row r="782" spans="1:2">
      <c r="A782" t="s">
        <v>3915</v>
      </c>
      <c r="B782" t="s">
        <v>3916</v>
      </c>
    </row>
    <row r="783" spans="1:2">
      <c r="A783" t="s">
        <v>3917</v>
      </c>
      <c r="B783" t="s">
        <v>3918</v>
      </c>
    </row>
    <row r="784" spans="1:2">
      <c r="A784" t="s">
        <v>3919</v>
      </c>
      <c r="B784" t="s">
        <v>3920</v>
      </c>
    </row>
    <row r="785" spans="1:2">
      <c r="A785" t="s">
        <v>3921</v>
      </c>
      <c r="B785" t="s">
        <v>3922</v>
      </c>
    </row>
    <row r="786" spans="1:2">
      <c r="A786" t="s">
        <v>3923</v>
      </c>
      <c r="B786" t="s">
        <v>3924</v>
      </c>
    </row>
    <row r="787" spans="1:2">
      <c r="A787" t="s">
        <v>3925</v>
      </c>
      <c r="B787" t="s">
        <v>3926</v>
      </c>
    </row>
    <row r="788" spans="1:2">
      <c r="A788" t="s">
        <v>3927</v>
      </c>
      <c r="B788" t="s">
        <v>3928</v>
      </c>
    </row>
    <row r="789" spans="1:2">
      <c r="A789" t="s">
        <v>3929</v>
      </c>
      <c r="B789" t="s">
        <v>3930</v>
      </c>
    </row>
    <row r="790" spans="1:2">
      <c r="A790" t="s">
        <v>3931</v>
      </c>
      <c r="B790" t="s">
        <v>3932</v>
      </c>
    </row>
    <row r="791" spans="1:2">
      <c r="A791" t="s">
        <v>3933</v>
      </c>
      <c r="B791" t="s">
        <v>3934</v>
      </c>
    </row>
    <row r="792" spans="1:2">
      <c r="A792" t="s">
        <v>3935</v>
      </c>
      <c r="B792" t="s">
        <v>3936</v>
      </c>
    </row>
    <row r="793" spans="1:2">
      <c r="A793" t="s">
        <v>3937</v>
      </c>
      <c r="B793" t="s">
        <v>3938</v>
      </c>
    </row>
    <row r="794" spans="1:2">
      <c r="A794" t="s">
        <v>3939</v>
      </c>
      <c r="B794" t="s">
        <v>3940</v>
      </c>
    </row>
    <row r="795" spans="1:2">
      <c r="A795" t="s">
        <v>3941</v>
      </c>
      <c r="B795" t="s">
        <v>3942</v>
      </c>
    </row>
    <row r="796" spans="1:2">
      <c r="A796" t="s">
        <v>3943</v>
      </c>
      <c r="B796" t="s">
        <v>3944</v>
      </c>
    </row>
    <row r="797" spans="1:2">
      <c r="A797" t="s">
        <v>3945</v>
      </c>
      <c r="B797" t="s">
        <v>3946</v>
      </c>
    </row>
    <row r="798" spans="1:2">
      <c r="A798" t="s">
        <v>3947</v>
      </c>
      <c r="B798" t="s">
        <v>3948</v>
      </c>
    </row>
    <row r="799" spans="1:2">
      <c r="A799" t="s">
        <v>3949</v>
      </c>
      <c r="B799" t="s">
        <v>3950</v>
      </c>
    </row>
    <row r="800" spans="1:2">
      <c r="A800" t="s">
        <v>3951</v>
      </c>
      <c r="B800" t="s">
        <v>3952</v>
      </c>
    </row>
    <row r="801" spans="1:2">
      <c r="A801" t="s">
        <v>3953</v>
      </c>
      <c r="B801" t="s">
        <v>3954</v>
      </c>
    </row>
    <row r="802" spans="1:2">
      <c r="A802" t="s">
        <v>3955</v>
      </c>
      <c r="B802" t="s">
        <v>3956</v>
      </c>
    </row>
    <row r="803" spans="1:2">
      <c r="A803" t="s">
        <v>3957</v>
      </c>
      <c r="B803" t="s">
        <v>3958</v>
      </c>
    </row>
    <row r="804" spans="1:2">
      <c r="A804" t="s">
        <v>3959</v>
      </c>
      <c r="B804" t="s">
        <v>3960</v>
      </c>
    </row>
    <row r="805" spans="1:2">
      <c r="A805" t="s">
        <v>3961</v>
      </c>
      <c r="B805" t="s">
        <v>3962</v>
      </c>
    </row>
    <row r="806" spans="1:2">
      <c r="A806" t="s">
        <v>3963</v>
      </c>
      <c r="B806" t="s">
        <v>3964</v>
      </c>
    </row>
    <row r="807" spans="1:2">
      <c r="A807" t="s">
        <v>3965</v>
      </c>
      <c r="B807" t="s">
        <v>3966</v>
      </c>
    </row>
    <row r="808" spans="1:2">
      <c r="A808" t="s">
        <v>3967</v>
      </c>
      <c r="B808" t="s">
        <v>3968</v>
      </c>
    </row>
    <row r="809" spans="1:2">
      <c r="A809" t="s">
        <v>3969</v>
      </c>
      <c r="B809" t="s">
        <v>3970</v>
      </c>
    </row>
    <row r="810" spans="1:2">
      <c r="A810" t="s">
        <v>3971</v>
      </c>
      <c r="B810" t="s">
        <v>3972</v>
      </c>
    </row>
    <row r="811" spans="1:2">
      <c r="A811" t="s">
        <v>3973</v>
      </c>
      <c r="B811" t="s">
        <v>3974</v>
      </c>
    </row>
    <row r="812" spans="1:2">
      <c r="A812" t="s">
        <v>3975</v>
      </c>
      <c r="B812" t="s">
        <v>3976</v>
      </c>
    </row>
    <row r="813" spans="1:2">
      <c r="A813" t="s">
        <v>3977</v>
      </c>
      <c r="B813" t="s">
        <v>3978</v>
      </c>
    </row>
    <row r="814" spans="1:2">
      <c r="A814" t="s">
        <v>3979</v>
      </c>
      <c r="B814" t="s">
        <v>3980</v>
      </c>
    </row>
    <row r="815" spans="1:2">
      <c r="A815" t="s">
        <v>3981</v>
      </c>
      <c r="B815" t="s">
        <v>3982</v>
      </c>
    </row>
    <row r="816" spans="1:2">
      <c r="A816" t="s">
        <v>3983</v>
      </c>
      <c r="B816" t="s">
        <v>3984</v>
      </c>
    </row>
    <row r="817" spans="1:2">
      <c r="A817" t="s">
        <v>3985</v>
      </c>
      <c r="B817" t="s">
        <v>3986</v>
      </c>
    </row>
    <row r="818" spans="1:2">
      <c r="A818" t="s">
        <v>3987</v>
      </c>
      <c r="B818" t="s">
        <v>3988</v>
      </c>
    </row>
    <row r="819" spans="1:2">
      <c r="A819" t="s">
        <v>3989</v>
      </c>
      <c r="B819" t="s">
        <v>3990</v>
      </c>
    </row>
    <row r="820" spans="1:2">
      <c r="A820" t="s">
        <v>3991</v>
      </c>
      <c r="B820" t="s">
        <v>3992</v>
      </c>
    </row>
    <row r="821" spans="1:2">
      <c r="A821" t="s">
        <v>3993</v>
      </c>
      <c r="B821" t="s">
        <v>3994</v>
      </c>
    </row>
    <row r="822" spans="1:2">
      <c r="A822" t="s">
        <v>3995</v>
      </c>
      <c r="B822" t="s">
        <v>3996</v>
      </c>
    </row>
    <row r="823" spans="1:2">
      <c r="A823" t="s">
        <v>3997</v>
      </c>
      <c r="B823" t="s">
        <v>3998</v>
      </c>
    </row>
    <row r="824" spans="1:2">
      <c r="A824" t="s">
        <v>3999</v>
      </c>
      <c r="B824" t="s">
        <v>4000</v>
      </c>
    </row>
    <row r="825" spans="1:2">
      <c r="A825" t="s">
        <v>4001</v>
      </c>
      <c r="B825" t="s">
        <v>4002</v>
      </c>
    </row>
    <row r="826" spans="1:2">
      <c r="A826" t="s">
        <v>4003</v>
      </c>
      <c r="B826" t="s">
        <v>4004</v>
      </c>
    </row>
    <row r="827" spans="1:2">
      <c r="A827" t="s">
        <v>4005</v>
      </c>
      <c r="B827" t="s">
        <v>4006</v>
      </c>
    </row>
    <row r="828" spans="1:2">
      <c r="A828" t="s">
        <v>4007</v>
      </c>
      <c r="B828" t="s">
        <v>4008</v>
      </c>
    </row>
    <row r="829" spans="1:2">
      <c r="A829" t="s">
        <v>4009</v>
      </c>
      <c r="B829" t="s">
        <v>4010</v>
      </c>
    </row>
    <row r="830" spans="1:2">
      <c r="A830" t="s">
        <v>4011</v>
      </c>
      <c r="B830" t="s">
        <v>4012</v>
      </c>
    </row>
    <row r="831" spans="1:2">
      <c r="A831" t="s">
        <v>4013</v>
      </c>
      <c r="B831" t="s">
        <v>4014</v>
      </c>
    </row>
    <row r="832" spans="1:2">
      <c r="A832" t="s">
        <v>4015</v>
      </c>
      <c r="B832" t="s">
        <v>4016</v>
      </c>
    </row>
    <row r="833" spans="1:2">
      <c r="A833" t="s">
        <v>4017</v>
      </c>
      <c r="B833" t="s">
        <v>4018</v>
      </c>
    </row>
    <row r="834" spans="1:2">
      <c r="A834" t="s">
        <v>4019</v>
      </c>
      <c r="B834" t="s">
        <v>4020</v>
      </c>
    </row>
    <row r="835" spans="1:2">
      <c r="A835" t="s">
        <v>4021</v>
      </c>
      <c r="B835" t="s">
        <v>4022</v>
      </c>
    </row>
    <row r="836" spans="1:2">
      <c r="A836" t="s">
        <v>4023</v>
      </c>
      <c r="B836" t="s">
        <v>4024</v>
      </c>
    </row>
    <row r="837" spans="1:2">
      <c r="A837" t="s">
        <v>4025</v>
      </c>
      <c r="B837" t="s">
        <v>4026</v>
      </c>
    </row>
    <row r="838" spans="1:2">
      <c r="A838" t="s">
        <v>4027</v>
      </c>
      <c r="B838" t="s">
        <v>4028</v>
      </c>
    </row>
    <row r="839" spans="1:2">
      <c r="A839" t="s">
        <v>4029</v>
      </c>
      <c r="B839" t="s">
        <v>4030</v>
      </c>
    </row>
    <row r="840" spans="1:2">
      <c r="A840" t="s">
        <v>4031</v>
      </c>
      <c r="B840" t="s">
        <v>4032</v>
      </c>
    </row>
    <row r="841" spans="1:2">
      <c r="A841" t="s">
        <v>4033</v>
      </c>
      <c r="B841" t="s">
        <v>4034</v>
      </c>
    </row>
    <row r="842" spans="1:2">
      <c r="A842" t="s">
        <v>4035</v>
      </c>
      <c r="B842" t="s">
        <v>4036</v>
      </c>
    </row>
    <row r="843" spans="1:2">
      <c r="A843" t="s">
        <v>4035</v>
      </c>
      <c r="B843" t="s">
        <v>4037</v>
      </c>
    </row>
    <row r="844" spans="1:2">
      <c r="A844" t="s">
        <v>4038</v>
      </c>
      <c r="B844" t="s">
        <v>4039</v>
      </c>
    </row>
    <row r="845" spans="1:2">
      <c r="A845" t="s">
        <v>4038</v>
      </c>
      <c r="B845" t="s">
        <v>4040</v>
      </c>
    </row>
    <row r="846" spans="1:2">
      <c r="A846" t="s">
        <v>4041</v>
      </c>
      <c r="B846" t="s">
        <v>4042</v>
      </c>
    </row>
    <row r="847" spans="1:2">
      <c r="A847" t="s">
        <v>4043</v>
      </c>
      <c r="B847" t="s">
        <v>4044</v>
      </c>
    </row>
    <row r="848" spans="1:2">
      <c r="A848" t="s">
        <v>4043</v>
      </c>
      <c r="B848" t="s">
        <v>4045</v>
      </c>
    </row>
    <row r="849" spans="1:2">
      <c r="A849" t="s">
        <v>4046</v>
      </c>
      <c r="B849" t="s">
        <v>4047</v>
      </c>
    </row>
    <row r="850" spans="1:2">
      <c r="A850" t="s">
        <v>4046</v>
      </c>
      <c r="B850" t="s">
        <v>4048</v>
      </c>
    </row>
    <row r="851" spans="1:2">
      <c r="A851" t="s">
        <v>4049</v>
      </c>
      <c r="B851" t="s">
        <v>4050</v>
      </c>
    </row>
    <row r="852" spans="1:2">
      <c r="A852" t="s">
        <v>4049</v>
      </c>
      <c r="B852" t="s">
        <v>4051</v>
      </c>
    </row>
    <row r="853" spans="1:2">
      <c r="A853" t="s">
        <v>4052</v>
      </c>
      <c r="B853" t="s">
        <v>4053</v>
      </c>
    </row>
    <row r="854" spans="1:2">
      <c r="A854" t="s">
        <v>4054</v>
      </c>
      <c r="B854" t="s">
        <v>4055</v>
      </c>
    </row>
    <row r="855" spans="1:2">
      <c r="A855" t="s">
        <v>4056</v>
      </c>
      <c r="B855" t="s">
        <v>4057</v>
      </c>
    </row>
    <row r="856" spans="1:2">
      <c r="A856" t="s">
        <v>4058</v>
      </c>
      <c r="B856" t="s">
        <v>4059</v>
      </c>
    </row>
    <row r="857" spans="1:2">
      <c r="A857" t="s">
        <v>4060</v>
      </c>
      <c r="B857" t="s">
        <v>4061</v>
      </c>
    </row>
    <row r="858" spans="1:2">
      <c r="A858" t="s">
        <v>4062</v>
      </c>
      <c r="B858" t="s">
        <v>4063</v>
      </c>
    </row>
    <row r="859" spans="1:2">
      <c r="A859" t="s">
        <v>4064</v>
      </c>
      <c r="B859" t="s">
        <v>4065</v>
      </c>
    </row>
    <row r="860" spans="1:2">
      <c r="A860" t="s">
        <v>4066</v>
      </c>
      <c r="B860" t="s">
        <v>4067</v>
      </c>
    </row>
    <row r="861" spans="1:2">
      <c r="A861" t="s">
        <v>4068</v>
      </c>
      <c r="B861" t="s">
        <v>4069</v>
      </c>
    </row>
    <row r="862" spans="1:2">
      <c r="A862" t="s">
        <v>4070</v>
      </c>
      <c r="B862" t="s">
        <v>4071</v>
      </c>
    </row>
    <row r="863" spans="1:2">
      <c r="A863" t="s">
        <v>4072</v>
      </c>
      <c r="B863" t="s">
        <v>4073</v>
      </c>
    </row>
    <row r="864" spans="1:2">
      <c r="A864" t="s">
        <v>4074</v>
      </c>
      <c r="B864" t="s">
        <v>4075</v>
      </c>
    </row>
    <row r="865" spans="1:2">
      <c r="A865" t="s">
        <v>4076</v>
      </c>
      <c r="B865" t="s">
        <v>4077</v>
      </c>
    </row>
    <row r="866" spans="1:2">
      <c r="A866" t="s">
        <v>4078</v>
      </c>
      <c r="B866" t="s">
        <v>4079</v>
      </c>
    </row>
    <row r="867" spans="1:2">
      <c r="A867" t="s">
        <v>4080</v>
      </c>
      <c r="B867" t="s">
        <v>4081</v>
      </c>
    </row>
    <row r="868" spans="1:2">
      <c r="A868" t="s">
        <v>4082</v>
      </c>
      <c r="B868" t="s">
        <v>4083</v>
      </c>
    </row>
    <row r="869" spans="1:2">
      <c r="A869" t="s">
        <v>4084</v>
      </c>
      <c r="B869" t="s">
        <v>4085</v>
      </c>
    </row>
    <row r="870" spans="1:2">
      <c r="A870" t="s">
        <v>4086</v>
      </c>
      <c r="B870" t="s">
        <v>4087</v>
      </c>
    </row>
    <row r="871" spans="1:2">
      <c r="A871" t="s">
        <v>4088</v>
      </c>
      <c r="B871" t="s">
        <v>4089</v>
      </c>
    </row>
    <row r="872" spans="1:2">
      <c r="A872" t="s">
        <v>4090</v>
      </c>
      <c r="B872" t="s">
        <v>4091</v>
      </c>
    </row>
    <row r="873" spans="1:2">
      <c r="A873" t="s">
        <v>4092</v>
      </c>
      <c r="B873" t="s">
        <v>4093</v>
      </c>
    </row>
    <row r="874" spans="1:2">
      <c r="A874" t="s">
        <v>4094</v>
      </c>
      <c r="B874" t="s">
        <v>4095</v>
      </c>
    </row>
    <row r="875" spans="1:2">
      <c r="A875" t="s">
        <v>4096</v>
      </c>
      <c r="B875" t="s">
        <v>4097</v>
      </c>
    </row>
    <row r="876" spans="1:2">
      <c r="A876" t="s">
        <v>4098</v>
      </c>
      <c r="B876" t="s">
        <v>4099</v>
      </c>
    </row>
    <row r="877" spans="1:2">
      <c r="A877" t="s">
        <v>4100</v>
      </c>
      <c r="B877" t="s">
        <v>4101</v>
      </c>
    </row>
    <row r="878" spans="1:2">
      <c r="A878" t="s">
        <v>4102</v>
      </c>
      <c r="B878" t="s">
        <v>4103</v>
      </c>
    </row>
    <row r="879" spans="1:2">
      <c r="A879" t="s">
        <v>4104</v>
      </c>
      <c r="B879" t="s">
        <v>4105</v>
      </c>
    </row>
    <row r="880" spans="1:2">
      <c r="A880" t="s">
        <v>4106</v>
      </c>
      <c r="B880" t="s">
        <v>4107</v>
      </c>
    </row>
    <row r="881" spans="1:2">
      <c r="A881" t="s">
        <v>4108</v>
      </c>
      <c r="B881" t="s">
        <v>4109</v>
      </c>
    </row>
    <row r="882" spans="1:2">
      <c r="A882" t="s">
        <v>4110</v>
      </c>
      <c r="B882" t="s">
        <v>4111</v>
      </c>
    </row>
    <row r="883" spans="1:2">
      <c r="A883" t="s">
        <v>4112</v>
      </c>
      <c r="B883" t="s">
        <v>4113</v>
      </c>
    </row>
    <row r="884" spans="1:2">
      <c r="A884" t="s">
        <v>4114</v>
      </c>
      <c r="B884" t="s">
        <v>4115</v>
      </c>
    </row>
    <row r="885" spans="1:2">
      <c r="A885" t="s">
        <v>4116</v>
      </c>
      <c r="B885" t="s">
        <v>4117</v>
      </c>
    </row>
    <row r="886" spans="1:2">
      <c r="A886" t="s">
        <v>4118</v>
      </c>
      <c r="B886" t="s">
        <v>4119</v>
      </c>
    </row>
    <row r="887" spans="1:2">
      <c r="A887" t="s">
        <v>4120</v>
      </c>
      <c r="B887" t="s">
        <v>4121</v>
      </c>
    </row>
    <row r="888" spans="1:2">
      <c r="A888" t="s">
        <v>4122</v>
      </c>
      <c r="B888" t="s">
        <v>4123</v>
      </c>
    </row>
    <row r="889" spans="1:2">
      <c r="A889" t="s">
        <v>4124</v>
      </c>
      <c r="B889" t="s">
        <v>4125</v>
      </c>
    </row>
    <row r="890" spans="1:2">
      <c r="A890" t="s">
        <v>4126</v>
      </c>
      <c r="B890" t="s">
        <v>4127</v>
      </c>
    </row>
    <row r="891" spans="1:2">
      <c r="A891" t="s">
        <v>4128</v>
      </c>
      <c r="B891" t="s">
        <v>4129</v>
      </c>
    </row>
    <row r="892" spans="1:2">
      <c r="A892" t="s">
        <v>4130</v>
      </c>
      <c r="B892" t="s">
        <v>4131</v>
      </c>
    </row>
    <row r="893" spans="1:2">
      <c r="A893" t="s">
        <v>4132</v>
      </c>
      <c r="B893" t="s">
        <v>4133</v>
      </c>
    </row>
    <row r="894" spans="1:2">
      <c r="A894" t="s">
        <v>4134</v>
      </c>
      <c r="B894" t="s">
        <v>4135</v>
      </c>
    </row>
    <row r="895" spans="1:2">
      <c r="A895" t="s">
        <v>4136</v>
      </c>
      <c r="B895" t="s">
        <v>4137</v>
      </c>
    </row>
    <row r="896" spans="1:2">
      <c r="A896" t="s">
        <v>4138</v>
      </c>
      <c r="B896" t="s">
        <v>4139</v>
      </c>
    </row>
    <row r="897" spans="1:2">
      <c r="A897" t="s">
        <v>4140</v>
      </c>
      <c r="B897" t="s">
        <v>4141</v>
      </c>
    </row>
    <row r="898" spans="1:2">
      <c r="A898" t="s">
        <v>4142</v>
      </c>
      <c r="B898" t="s">
        <v>4143</v>
      </c>
    </row>
    <row r="899" spans="1:2">
      <c r="A899" t="s">
        <v>4144</v>
      </c>
      <c r="B899" t="s">
        <v>4145</v>
      </c>
    </row>
    <row r="900" spans="1:2">
      <c r="A900" t="s">
        <v>4146</v>
      </c>
      <c r="B900" t="s">
        <v>4147</v>
      </c>
    </row>
    <row r="901" spans="1:2">
      <c r="A901" t="s">
        <v>4148</v>
      </c>
      <c r="B901" t="s">
        <v>4149</v>
      </c>
    </row>
    <row r="902" spans="1:2">
      <c r="A902" t="s">
        <v>4150</v>
      </c>
      <c r="B902" t="s">
        <v>4151</v>
      </c>
    </row>
    <row r="903" spans="1:2">
      <c r="A903" t="s">
        <v>4152</v>
      </c>
      <c r="B903" t="s">
        <v>4153</v>
      </c>
    </row>
    <row r="904" spans="1:2">
      <c r="A904" t="s">
        <v>4154</v>
      </c>
      <c r="B904" t="s">
        <v>4155</v>
      </c>
    </row>
    <row r="905" spans="1:2">
      <c r="A905" t="s">
        <v>4156</v>
      </c>
      <c r="B905" t="s">
        <v>4157</v>
      </c>
    </row>
    <row r="906" spans="1:2">
      <c r="A906" t="s">
        <v>4158</v>
      </c>
      <c r="B906" t="s">
        <v>4159</v>
      </c>
    </row>
    <row r="907" spans="1:2">
      <c r="A907" t="s">
        <v>4160</v>
      </c>
      <c r="B907" t="s">
        <v>4161</v>
      </c>
    </row>
    <row r="908" spans="1:2">
      <c r="A908" t="s">
        <v>4162</v>
      </c>
      <c r="B908" t="s">
        <v>4163</v>
      </c>
    </row>
    <row r="909" spans="1:2">
      <c r="A909" t="s">
        <v>4164</v>
      </c>
      <c r="B909" t="s">
        <v>4165</v>
      </c>
    </row>
    <row r="910" spans="1:2">
      <c r="A910" t="s">
        <v>4166</v>
      </c>
      <c r="B910" t="s">
        <v>4167</v>
      </c>
    </row>
    <row r="911" spans="1:2">
      <c r="A911" t="s">
        <v>4168</v>
      </c>
      <c r="B911" t="s">
        <v>4169</v>
      </c>
    </row>
    <row r="912" spans="1:2">
      <c r="A912" t="s">
        <v>4170</v>
      </c>
      <c r="B912" t="s">
        <v>4171</v>
      </c>
    </row>
    <row r="913" spans="1:2">
      <c r="A913" t="s">
        <v>4172</v>
      </c>
      <c r="B913" t="s">
        <v>4173</v>
      </c>
    </row>
    <row r="914" spans="1:2">
      <c r="A914" t="s">
        <v>4174</v>
      </c>
      <c r="B914" t="s">
        <v>4175</v>
      </c>
    </row>
    <row r="915" spans="1:2">
      <c r="A915" t="s">
        <v>4176</v>
      </c>
      <c r="B915" t="s">
        <v>4177</v>
      </c>
    </row>
    <row r="916" spans="1:2">
      <c r="A916" t="s">
        <v>4178</v>
      </c>
      <c r="B916" t="s">
        <v>4179</v>
      </c>
    </row>
    <row r="917" spans="1:2">
      <c r="A917" t="s">
        <v>4180</v>
      </c>
      <c r="B917" t="s">
        <v>4181</v>
      </c>
    </row>
    <row r="918" spans="1:2">
      <c r="A918" t="s">
        <v>4182</v>
      </c>
      <c r="B918" t="s">
        <v>4183</v>
      </c>
    </row>
    <row r="919" spans="1:2">
      <c r="A919" t="s">
        <v>4184</v>
      </c>
      <c r="B919" t="s">
        <v>4185</v>
      </c>
    </row>
    <row r="920" spans="1:2">
      <c r="A920" t="s">
        <v>4186</v>
      </c>
      <c r="B920" t="s">
        <v>4187</v>
      </c>
    </row>
    <row r="921" spans="1:2">
      <c r="A921" t="s">
        <v>4188</v>
      </c>
      <c r="B921" t="s">
        <v>4189</v>
      </c>
    </row>
    <row r="922" spans="1:2">
      <c r="A922" t="s">
        <v>4190</v>
      </c>
      <c r="B922" t="s">
        <v>4191</v>
      </c>
    </row>
    <row r="923" spans="1:2">
      <c r="A923" t="s">
        <v>4192</v>
      </c>
      <c r="B923" t="s">
        <v>4193</v>
      </c>
    </row>
    <row r="924" spans="1:2">
      <c r="A924" t="s">
        <v>4194</v>
      </c>
      <c r="B924" t="s">
        <v>4195</v>
      </c>
    </row>
    <row r="925" spans="1:2">
      <c r="A925" t="s">
        <v>4196</v>
      </c>
      <c r="B925" t="s">
        <v>4197</v>
      </c>
    </row>
    <row r="926" spans="1:2">
      <c r="A926" t="s">
        <v>4198</v>
      </c>
      <c r="B926" t="s">
        <v>4199</v>
      </c>
    </row>
    <row r="927" spans="1:2">
      <c r="A927" t="s">
        <v>4200</v>
      </c>
      <c r="B927" t="s">
        <v>4201</v>
      </c>
    </row>
    <row r="928" spans="1:2">
      <c r="A928" t="s">
        <v>4202</v>
      </c>
      <c r="B928" t="s">
        <v>4203</v>
      </c>
    </row>
    <row r="929" spans="1:2">
      <c r="A929" t="s">
        <v>4204</v>
      </c>
      <c r="B929" t="s">
        <v>4205</v>
      </c>
    </row>
    <row r="930" spans="1:2">
      <c r="A930" t="s">
        <v>4206</v>
      </c>
      <c r="B930" t="s">
        <v>4207</v>
      </c>
    </row>
    <row r="931" spans="1:2">
      <c r="A931" t="s">
        <v>4208</v>
      </c>
      <c r="B931" t="s">
        <v>4209</v>
      </c>
    </row>
    <row r="932" spans="1:2">
      <c r="A932" t="s">
        <v>4210</v>
      </c>
      <c r="B932" t="s">
        <v>4211</v>
      </c>
    </row>
    <row r="933" spans="1:2">
      <c r="A933" t="s">
        <v>4212</v>
      </c>
      <c r="B933" t="s">
        <v>4213</v>
      </c>
    </row>
    <row r="934" spans="1:2">
      <c r="A934" t="s">
        <v>4214</v>
      </c>
      <c r="B934" t="s">
        <v>4215</v>
      </c>
    </row>
    <row r="935" spans="1:2">
      <c r="A935" t="s">
        <v>4216</v>
      </c>
      <c r="B935" t="s">
        <v>4217</v>
      </c>
    </row>
    <row r="936" spans="1:2">
      <c r="A936" t="s">
        <v>4218</v>
      </c>
      <c r="B936" t="s">
        <v>4219</v>
      </c>
    </row>
    <row r="937" spans="1:2">
      <c r="A937" t="s">
        <v>4220</v>
      </c>
      <c r="B937" t="s">
        <v>4221</v>
      </c>
    </row>
    <row r="938" spans="1:2">
      <c r="A938" t="s">
        <v>4222</v>
      </c>
      <c r="B938" t="s">
        <v>4223</v>
      </c>
    </row>
    <row r="939" spans="1:2">
      <c r="A939" t="s">
        <v>4224</v>
      </c>
      <c r="B939" t="s">
        <v>4225</v>
      </c>
    </row>
    <row r="940" spans="1:2">
      <c r="A940" t="s">
        <v>4226</v>
      </c>
      <c r="B940" t="s">
        <v>4227</v>
      </c>
    </row>
    <row r="941" spans="1:2">
      <c r="A941" t="s">
        <v>4228</v>
      </c>
      <c r="B941" t="s">
        <v>4229</v>
      </c>
    </row>
    <row r="942" spans="1:2">
      <c r="A942" t="s">
        <v>4230</v>
      </c>
      <c r="B942" t="s">
        <v>4231</v>
      </c>
    </row>
    <row r="943" spans="1:2">
      <c r="A943" t="s">
        <v>4232</v>
      </c>
      <c r="B943" t="s">
        <v>4233</v>
      </c>
    </row>
    <row r="944" spans="1:2">
      <c r="A944" t="s">
        <v>4234</v>
      </c>
      <c r="B944" t="s">
        <v>4235</v>
      </c>
    </row>
    <row r="945" spans="1:2">
      <c r="A945" t="s">
        <v>4236</v>
      </c>
      <c r="B945" t="s">
        <v>4237</v>
      </c>
    </row>
    <row r="946" spans="1:2">
      <c r="A946" t="s">
        <v>4238</v>
      </c>
      <c r="B946" t="s">
        <v>4239</v>
      </c>
    </row>
    <row r="947" spans="1:2">
      <c r="A947" t="s">
        <v>4240</v>
      </c>
      <c r="B947" t="s">
        <v>4241</v>
      </c>
    </row>
    <row r="948" spans="1:2">
      <c r="A948" t="s">
        <v>4242</v>
      </c>
      <c r="B948" t="s">
        <v>4243</v>
      </c>
    </row>
    <row r="949" spans="1:2">
      <c r="A949" t="s">
        <v>4244</v>
      </c>
      <c r="B949" t="s">
        <v>4245</v>
      </c>
    </row>
    <row r="950" spans="1:2">
      <c r="A950" t="s">
        <v>4246</v>
      </c>
      <c r="B950" t="s">
        <v>4247</v>
      </c>
    </row>
    <row r="951" spans="1:2">
      <c r="A951" t="s">
        <v>4248</v>
      </c>
      <c r="B951" t="s">
        <v>4249</v>
      </c>
    </row>
    <row r="952" spans="1:2">
      <c r="A952" t="s">
        <v>4250</v>
      </c>
      <c r="B952" t="s">
        <v>4251</v>
      </c>
    </row>
    <row r="953" spans="1:2">
      <c r="A953" t="s">
        <v>4252</v>
      </c>
      <c r="B953" t="s">
        <v>4253</v>
      </c>
    </row>
    <row r="954" spans="1:2">
      <c r="A954" t="s">
        <v>4254</v>
      </c>
      <c r="B954" t="s">
        <v>4255</v>
      </c>
    </row>
    <row r="955" spans="1:2">
      <c r="A955" t="s">
        <v>4256</v>
      </c>
      <c r="B955" t="s">
        <v>4257</v>
      </c>
    </row>
    <row r="956" spans="1:2">
      <c r="A956" t="s">
        <v>4258</v>
      </c>
      <c r="B956" t="s">
        <v>4259</v>
      </c>
    </row>
    <row r="957" spans="1:2">
      <c r="A957" t="s">
        <v>4260</v>
      </c>
      <c r="B957" t="s">
        <v>4261</v>
      </c>
    </row>
    <row r="958" spans="1:2">
      <c r="A958" t="s">
        <v>4262</v>
      </c>
      <c r="B958" t="s">
        <v>4263</v>
      </c>
    </row>
    <row r="959" spans="1:2">
      <c r="A959" t="s">
        <v>4264</v>
      </c>
      <c r="B959" t="s">
        <v>4265</v>
      </c>
    </row>
    <row r="960" spans="1:2">
      <c r="A960" t="s">
        <v>4264</v>
      </c>
      <c r="B960" t="s">
        <v>4266</v>
      </c>
    </row>
    <row r="961" spans="1:2">
      <c r="A961" t="s">
        <v>4267</v>
      </c>
      <c r="B961" t="s">
        <v>4268</v>
      </c>
    </row>
    <row r="962" spans="1:2">
      <c r="A962" t="s">
        <v>4267</v>
      </c>
      <c r="B962" t="s">
        <v>4269</v>
      </c>
    </row>
    <row r="963" spans="1:2">
      <c r="A963" t="s">
        <v>4270</v>
      </c>
      <c r="B963" t="s">
        <v>4271</v>
      </c>
    </row>
    <row r="964" spans="1:2">
      <c r="A964" t="s">
        <v>4270</v>
      </c>
      <c r="B964" t="s">
        <v>4272</v>
      </c>
    </row>
    <row r="965" spans="1:2">
      <c r="A965" t="s">
        <v>4273</v>
      </c>
      <c r="B965" t="s">
        <v>4274</v>
      </c>
    </row>
    <row r="966" spans="1:2">
      <c r="A966" t="s">
        <v>4273</v>
      </c>
      <c r="B966" t="s">
        <v>4275</v>
      </c>
    </row>
    <row r="967" spans="1:2">
      <c r="A967" t="s">
        <v>4276</v>
      </c>
      <c r="B967" t="s">
        <v>4277</v>
      </c>
    </row>
    <row r="968" spans="1:2">
      <c r="A968" t="s">
        <v>4276</v>
      </c>
      <c r="B968" t="s">
        <v>4278</v>
      </c>
    </row>
    <row r="969" spans="1:2">
      <c r="A969" t="s">
        <v>4279</v>
      </c>
      <c r="B969" t="s">
        <v>4280</v>
      </c>
    </row>
    <row r="970" spans="1:2">
      <c r="A970" t="s">
        <v>4279</v>
      </c>
      <c r="B970" t="s">
        <v>4281</v>
      </c>
    </row>
    <row r="971" spans="1:2">
      <c r="A971" t="s">
        <v>4282</v>
      </c>
      <c r="B971" t="s">
        <v>4283</v>
      </c>
    </row>
    <row r="972" spans="1:2">
      <c r="A972" t="s">
        <v>4284</v>
      </c>
      <c r="B972" t="s">
        <v>4285</v>
      </c>
    </row>
    <row r="973" spans="1:2">
      <c r="A973" t="s">
        <v>4286</v>
      </c>
      <c r="B973" t="s">
        <v>4287</v>
      </c>
    </row>
    <row r="974" spans="1:2">
      <c r="A974" t="s">
        <v>4288</v>
      </c>
      <c r="B974" t="s">
        <v>4289</v>
      </c>
    </row>
    <row r="975" spans="1:2">
      <c r="A975" t="s">
        <v>4290</v>
      </c>
      <c r="B975" t="s">
        <v>4291</v>
      </c>
    </row>
    <row r="976" spans="1:2">
      <c r="A976" t="s">
        <v>4292</v>
      </c>
      <c r="B976" t="s">
        <v>4293</v>
      </c>
    </row>
    <row r="977" spans="1:2">
      <c r="A977" t="s">
        <v>4294</v>
      </c>
      <c r="B977" t="s">
        <v>4295</v>
      </c>
    </row>
    <row r="978" spans="1:2">
      <c r="A978" t="s">
        <v>4296</v>
      </c>
      <c r="B978" t="s">
        <v>4297</v>
      </c>
    </row>
    <row r="979" spans="1:2">
      <c r="A979" t="s">
        <v>4298</v>
      </c>
      <c r="B979" t="s">
        <v>4299</v>
      </c>
    </row>
    <row r="980" spans="1:2">
      <c r="A980" t="s">
        <v>4300</v>
      </c>
      <c r="B980" t="s">
        <v>4301</v>
      </c>
    </row>
    <row r="981" spans="1:2">
      <c r="A981" t="s">
        <v>4302</v>
      </c>
      <c r="B981" t="s">
        <v>4303</v>
      </c>
    </row>
    <row r="982" spans="1:2">
      <c r="A982" t="s">
        <v>4304</v>
      </c>
      <c r="B982" t="s">
        <v>4305</v>
      </c>
    </row>
    <row r="983" spans="1:2">
      <c r="A983" t="s">
        <v>4306</v>
      </c>
      <c r="B983" t="s">
        <v>4307</v>
      </c>
    </row>
    <row r="984" spans="1:2">
      <c r="A984" t="s">
        <v>4308</v>
      </c>
      <c r="B984" t="s">
        <v>4309</v>
      </c>
    </row>
    <row r="985" spans="1:2">
      <c r="A985" t="s">
        <v>4310</v>
      </c>
      <c r="B985" t="s">
        <v>4311</v>
      </c>
    </row>
    <row r="986" spans="1:2">
      <c r="A986" t="s">
        <v>4312</v>
      </c>
      <c r="B986" t="s">
        <v>4313</v>
      </c>
    </row>
    <row r="987" spans="1:2">
      <c r="A987" t="s">
        <v>4314</v>
      </c>
      <c r="B987" t="s">
        <v>4315</v>
      </c>
    </row>
    <row r="988" spans="1:2">
      <c r="A988" t="s">
        <v>4316</v>
      </c>
      <c r="B988" t="s">
        <v>4317</v>
      </c>
    </row>
    <row r="989" spans="1:2">
      <c r="A989" t="s">
        <v>4318</v>
      </c>
      <c r="B989" t="s">
        <v>4319</v>
      </c>
    </row>
    <row r="990" spans="1:2">
      <c r="A990" t="s">
        <v>4320</v>
      </c>
      <c r="B990" t="s">
        <v>4321</v>
      </c>
    </row>
    <row r="991" spans="1:2">
      <c r="A991" t="s">
        <v>4322</v>
      </c>
      <c r="B991" t="s">
        <v>4323</v>
      </c>
    </row>
    <row r="992" spans="1:2">
      <c r="A992" t="s">
        <v>4324</v>
      </c>
      <c r="B992" t="s">
        <v>4325</v>
      </c>
    </row>
    <row r="993" spans="1:2">
      <c r="A993" t="s">
        <v>4326</v>
      </c>
      <c r="B993" t="s">
        <v>4327</v>
      </c>
    </row>
    <row r="994" spans="1:2">
      <c r="A994" t="s">
        <v>4328</v>
      </c>
      <c r="B994" t="s">
        <v>4329</v>
      </c>
    </row>
    <row r="995" spans="1:2">
      <c r="A995" t="s">
        <v>4330</v>
      </c>
      <c r="B995" t="s">
        <v>4331</v>
      </c>
    </row>
    <row r="996" spans="1:2">
      <c r="A996" t="s">
        <v>4332</v>
      </c>
      <c r="B996" t="s">
        <v>4333</v>
      </c>
    </row>
    <row r="997" spans="1:2">
      <c r="A997" t="s">
        <v>4334</v>
      </c>
      <c r="B997" t="s">
        <v>4335</v>
      </c>
    </row>
    <row r="998" spans="1:2">
      <c r="A998" t="s">
        <v>4336</v>
      </c>
      <c r="B998" t="s">
        <v>4337</v>
      </c>
    </row>
    <row r="999" spans="1:2">
      <c r="A999" t="s">
        <v>4338</v>
      </c>
      <c r="B999" t="s">
        <v>4339</v>
      </c>
    </row>
    <row r="1000" spans="1:2">
      <c r="A1000" t="s">
        <v>4340</v>
      </c>
      <c r="B1000" t="s">
        <v>4341</v>
      </c>
    </row>
    <row r="1001" spans="1:2">
      <c r="A1001" t="s">
        <v>4342</v>
      </c>
      <c r="B1001" t="s">
        <v>4343</v>
      </c>
    </row>
    <row r="1002" spans="1:2">
      <c r="A1002" t="s">
        <v>4344</v>
      </c>
      <c r="B1002" t="s">
        <v>4345</v>
      </c>
    </row>
    <row r="1003" spans="1:2">
      <c r="A1003" t="s">
        <v>4346</v>
      </c>
      <c r="B1003" t="s">
        <v>4347</v>
      </c>
    </row>
    <row r="1004" spans="1:2">
      <c r="A1004" t="s">
        <v>4348</v>
      </c>
      <c r="B1004" t="s">
        <v>4349</v>
      </c>
    </row>
    <row r="1005" spans="1:2">
      <c r="A1005" t="s">
        <v>4350</v>
      </c>
      <c r="B1005" t="s">
        <v>4351</v>
      </c>
    </row>
    <row r="1006" spans="1:2">
      <c r="A1006" t="s">
        <v>4352</v>
      </c>
      <c r="B1006" t="s">
        <v>4353</v>
      </c>
    </row>
    <row r="1007" spans="1:2">
      <c r="A1007" t="s">
        <v>4354</v>
      </c>
      <c r="B1007" t="s">
        <v>4355</v>
      </c>
    </row>
    <row r="1008" spans="1:2">
      <c r="A1008" t="s">
        <v>4356</v>
      </c>
      <c r="B1008" t="s">
        <v>4357</v>
      </c>
    </row>
    <row r="1009" spans="1:2">
      <c r="A1009" t="s">
        <v>4358</v>
      </c>
      <c r="B1009" t="s">
        <v>4359</v>
      </c>
    </row>
    <row r="1010" spans="1:2">
      <c r="A1010" t="s">
        <v>4360</v>
      </c>
      <c r="B1010" t="s">
        <v>4361</v>
      </c>
    </row>
    <row r="1011" spans="1:2">
      <c r="A1011" t="s">
        <v>4362</v>
      </c>
      <c r="B1011" t="s">
        <v>4363</v>
      </c>
    </row>
    <row r="1012" spans="1:2">
      <c r="A1012" t="s">
        <v>4364</v>
      </c>
      <c r="B1012" t="s">
        <v>4365</v>
      </c>
    </row>
    <row r="1013" spans="1:2">
      <c r="A1013" t="s">
        <v>4366</v>
      </c>
      <c r="B1013" t="s">
        <v>4367</v>
      </c>
    </row>
    <row r="1014" spans="1:2">
      <c r="A1014" t="s">
        <v>4368</v>
      </c>
      <c r="B1014" t="s">
        <v>4369</v>
      </c>
    </row>
    <row r="1015" spans="1:2">
      <c r="A1015" t="s">
        <v>4370</v>
      </c>
      <c r="B1015" t="s">
        <v>4371</v>
      </c>
    </row>
    <row r="1016" spans="1:2">
      <c r="A1016" t="s">
        <v>4372</v>
      </c>
      <c r="B1016" t="s">
        <v>4373</v>
      </c>
    </row>
    <row r="1017" spans="1:2">
      <c r="A1017" t="s">
        <v>4374</v>
      </c>
      <c r="B1017" t="s">
        <v>4375</v>
      </c>
    </row>
    <row r="1018" spans="1:2">
      <c r="A1018" t="s">
        <v>4376</v>
      </c>
      <c r="B1018" t="s">
        <v>4377</v>
      </c>
    </row>
    <row r="1019" spans="1:2">
      <c r="A1019" t="s">
        <v>4378</v>
      </c>
      <c r="B1019" t="s">
        <v>4379</v>
      </c>
    </row>
    <row r="1020" spans="1:2">
      <c r="A1020" t="s">
        <v>4380</v>
      </c>
      <c r="B1020" t="s">
        <v>4381</v>
      </c>
    </row>
    <row r="1021" spans="1:2">
      <c r="A1021" t="s">
        <v>4382</v>
      </c>
      <c r="B1021" t="s">
        <v>4383</v>
      </c>
    </row>
    <row r="1022" spans="1:2">
      <c r="A1022" t="s">
        <v>4384</v>
      </c>
      <c r="B1022" t="s">
        <v>4385</v>
      </c>
    </row>
    <row r="1023" spans="1:2">
      <c r="A1023" t="s">
        <v>4386</v>
      </c>
      <c r="B1023" t="s">
        <v>4387</v>
      </c>
    </row>
    <row r="1024" spans="1:2">
      <c r="A1024" t="s">
        <v>4388</v>
      </c>
      <c r="B1024" t="s">
        <v>4389</v>
      </c>
    </row>
    <row r="1025" spans="1:2">
      <c r="A1025" t="s">
        <v>4390</v>
      </c>
      <c r="B1025" t="s">
        <v>4391</v>
      </c>
    </row>
    <row r="1026" spans="1:2">
      <c r="A1026" t="s">
        <v>4392</v>
      </c>
      <c r="B1026" t="s">
        <v>4393</v>
      </c>
    </row>
    <row r="1027" spans="1:2">
      <c r="A1027" t="s">
        <v>4394</v>
      </c>
      <c r="B1027" t="s">
        <v>4395</v>
      </c>
    </row>
    <row r="1028" spans="1:2">
      <c r="A1028" t="s">
        <v>4396</v>
      </c>
      <c r="B1028" t="s">
        <v>4397</v>
      </c>
    </row>
    <row r="1029" spans="1:2">
      <c r="A1029" t="s">
        <v>4398</v>
      </c>
      <c r="B1029" t="s">
        <v>4399</v>
      </c>
    </row>
    <row r="1030" spans="1:2">
      <c r="A1030" t="s">
        <v>4400</v>
      </c>
      <c r="B1030" t="s">
        <v>4401</v>
      </c>
    </row>
    <row r="1031" spans="1:2">
      <c r="A1031" t="s">
        <v>4402</v>
      </c>
      <c r="B1031" t="s">
        <v>4403</v>
      </c>
    </row>
    <row r="1032" spans="1:2">
      <c r="A1032" t="s">
        <v>4404</v>
      </c>
      <c r="B1032" t="s">
        <v>4405</v>
      </c>
    </row>
    <row r="1033" spans="1:2">
      <c r="A1033" t="s">
        <v>4406</v>
      </c>
      <c r="B1033" t="s">
        <v>4407</v>
      </c>
    </row>
    <row r="1034" spans="1:2">
      <c r="A1034" t="s">
        <v>4408</v>
      </c>
      <c r="B1034" t="s">
        <v>4409</v>
      </c>
    </row>
    <row r="1035" spans="1:2">
      <c r="A1035" t="s">
        <v>4410</v>
      </c>
      <c r="B1035" t="s">
        <v>4411</v>
      </c>
    </row>
    <row r="1036" spans="1:2">
      <c r="A1036" t="s">
        <v>4412</v>
      </c>
      <c r="B1036" t="s">
        <v>4413</v>
      </c>
    </row>
    <row r="1037" spans="1:2">
      <c r="A1037" t="s">
        <v>4414</v>
      </c>
      <c r="B1037" t="s">
        <v>4415</v>
      </c>
    </row>
    <row r="1038" spans="1:2">
      <c r="A1038" t="s">
        <v>4416</v>
      </c>
      <c r="B1038" t="s">
        <v>4417</v>
      </c>
    </row>
    <row r="1039" spans="1:2">
      <c r="A1039" t="s">
        <v>4418</v>
      </c>
      <c r="B1039" t="s">
        <v>4419</v>
      </c>
    </row>
    <row r="1040" spans="1:2">
      <c r="A1040" t="s">
        <v>4420</v>
      </c>
      <c r="B1040" t="s">
        <v>4421</v>
      </c>
    </row>
    <row r="1041" spans="1:2">
      <c r="A1041" t="s">
        <v>4422</v>
      </c>
      <c r="B1041" t="s">
        <v>4423</v>
      </c>
    </row>
    <row r="1042" spans="1:2">
      <c r="A1042" t="s">
        <v>4424</v>
      </c>
      <c r="B1042" t="s">
        <v>4425</v>
      </c>
    </row>
    <row r="1043" spans="1:2">
      <c r="A1043" t="s">
        <v>4426</v>
      </c>
      <c r="B1043" t="s">
        <v>4427</v>
      </c>
    </row>
    <row r="1044" spans="1:2">
      <c r="A1044" t="s">
        <v>4428</v>
      </c>
      <c r="B1044" t="s">
        <v>4429</v>
      </c>
    </row>
    <row r="1045" spans="1:2">
      <c r="A1045" t="s">
        <v>4430</v>
      </c>
      <c r="B1045" t="s">
        <v>4431</v>
      </c>
    </row>
    <row r="1046" spans="1:2">
      <c r="A1046" t="s">
        <v>4432</v>
      </c>
      <c r="B1046" t="s">
        <v>4433</v>
      </c>
    </row>
    <row r="1047" spans="1:2">
      <c r="A1047" t="s">
        <v>4434</v>
      </c>
      <c r="B1047" t="s">
        <v>4435</v>
      </c>
    </row>
    <row r="1048" spans="1:2">
      <c r="A1048" t="s">
        <v>4436</v>
      </c>
      <c r="B1048" t="s">
        <v>4437</v>
      </c>
    </row>
    <row r="1049" spans="1:2">
      <c r="A1049" t="s">
        <v>4438</v>
      </c>
      <c r="B1049" t="s">
        <v>4439</v>
      </c>
    </row>
    <row r="1050" spans="1:2">
      <c r="A1050" t="s">
        <v>4440</v>
      </c>
      <c r="B1050" t="s">
        <v>4441</v>
      </c>
    </row>
    <row r="1051" spans="1:2">
      <c r="A1051" t="s">
        <v>4442</v>
      </c>
      <c r="B1051" t="s">
        <v>4443</v>
      </c>
    </row>
    <row r="1052" spans="1:2">
      <c r="A1052" t="s">
        <v>4444</v>
      </c>
      <c r="B1052" t="s">
        <v>4445</v>
      </c>
    </row>
    <row r="1053" spans="1:2">
      <c r="A1053" t="s">
        <v>4446</v>
      </c>
      <c r="B1053" t="s">
        <v>4447</v>
      </c>
    </row>
    <row r="1054" spans="1:2">
      <c r="A1054" t="s">
        <v>4448</v>
      </c>
      <c r="B1054" t="s">
        <v>4449</v>
      </c>
    </row>
    <row r="1055" spans="1:2">
      <c r="A1055" t="s">
        <v>4450</v>
      </c>
      <c r="B1055" t="s">
        <v>4451</v>
      </c>
    </row>
    <row r="1056" spans="1:2">
      <c r="A1056" t="s">
        <v>4452</v>
      </c>
      <c r="B1056" t="s">
        <v>4453</v>
      </c>
    </row>
    <row r="1057" spans="1:2">
      <c r="A1057" t="s">
        <v>4454</v>
      </c>
      <c r="B1057" t="s">
        <v>4455</v>
      </c>
    </row>
    <row r="1058" spans="1:2">
      <c r="A1058" t="s">
        <v>4456</v>
      </c>
      <c r="B1058" t="s">
        <v>4457</v>
      </c>
    </row>
    <row r="1059" spans="1:2">
      <c r="A1059" t="s">
        <v>4458</v>
      </c>
      <c r="B1059" t="s">
        <v>4459</v>
      </c>
    </row>
    <row r="1060" spans="1:2">
      <c r="A1060" t="s">
        <v>4460</v>
      </c>
      <c r="B1060" t="s">
        <v>4461</v>
      </c>
    </row>
    <row r="1061" spans="1:2">
      <c r="A1061" t="s">
        <v>4462</v>
      </c>
      <c r="B1061" t="s">
        <v>4463</v>
      </c>
    </row>
    <row r="1062" spans="1:2">
      <c r="A1062" t="s">
        <v>4464</v>
      </c>
      <c r="B1062" t="s">
        <v>4465</v>
      </c>
    </row>
    <row r="1063" spans="1:2">
      <c r="A1063" t="s">
        <v>4466</v>
      </c>
      <c r="B1063" t="s">
        <v>4467</v>
      </c>
    </row>
    <row r="1064" spans="1:2">
      <c r="A1064" t="s">
        <v>4468</v>
      </c>
      <c r="B1064" t="s">
        <v>4469</v>
      </c>
    </row>
    <row r="1065" spans="1:2">
      <c r="A1065" t="s">
        <v>4470</v>
      </c>
      <c r="B1065" t="s">
        <v>4471</v>
      </c>
    </row>
    <row r="1066" spans="1:2">
      <c r="A1066" t="s">
        <v>4472</v>
      </c>
      <c r="B1066" t="s">
        <v>4473</v>
      </c>
    </row>
    <row r="1067" spans="1:2">
      <c r="A1067" t="s">
        <v>4474</v>
      </c>
      <c r="B1067" t="s">
        <v>4475</v>
      </c>
    </row>
    <row r="1068" spans="1:2">
      <c r="A1068" t="s">
        <v>4476</v>
      </c>
      <c r="B1068" t="s">
        <v>4477</v>
      </c>
    </row>
    <row r="1069" spans="1:2">
      <c r="A1069" t="s">
        <v>4478</v>
      </c>
      <c r="B1069" t="s">
        <v>4479</v>
      </c>
    </row>
    <row r="1070" spans="1:2">
      <c r="A1070" t="s">
        <v>4480</v>
      </c>
      <c r="B1070" t="s">
        <v>4481</v>
      </c>
    </row>
    <row r="1071" spans="1:2">
      <c r="A1071" t="s">
        <v>4482</v>
      </c>
      <c r="B1071" t="s">
        <v>4483</v>
      </c>
    </row>
    <row r="1072" spans="1:2">
      <c r="A1072" t="s">
        <v>4484</v>
      </c>
      <c r="B1072" t="s">
        <v>4485</v>
      </c>
    </row>
    <row r="1073" spans="1:2">
      <c r="A1073" t="s">
        <v>4486</v>
      </c>
      <c r="B1073" t="s">
        <v>4487</v>
      </c>
    </row>
    <row r="1074" spans="1:2">
      <c r="A1074" t="s">
        <v>4488</v>
      </c>
      <c r="B1074" t="s">
        <v>4489</v>
      </c>
    </row>
    <row r="1075" spans="1:2">
      <c r="A1075" t="s">
        <v>4490</v>
      </c>
      <c r="B1075" t="s">
        <v>4491</v>
      </c>
    </row>
    <row r="1076" spans="1:2">
      <c r="A1076" t="s">
        <v>4492</v>
      </c>
      <c r="B1076" t="s">
        <v>4493</v>
      </c>
    </row>
    <row r="1077" spans="1:2">
      <c r="A1077" t="s">
        <v>4494</v>
      </c>
      <c r="B1077" t="s">
        <v>4495</v>
      </c>
    </row>
    <row r="1078" spans="1:2">
      <c r="A1078" t="s">
        <v>4496</v>
      </c>
      <c r="B1078" t="s">
        <v>4497</v>
      </c>
    </row>
    <row r="1079" spans="1:2">
      <c r="A1079" t="s">
        <v>4498</v>
      </c>
      <c r="B1079" t="s">
        <v>4499</v>
      </c>
    </row>
    <row r="1080" spans="1:2">
      <c r="A1080" t="s">
        <v>4500</v>
      </c>
      <c r="B1080" t="s">
        <v>4501</v>
      </c>
    </row>
    <row r="1081" spans="1:2">
      <c r="A1081" t="s">
        <v>4502</v>
      </c>
      <c r="B1081" t="s">
        <v>4503</v>
      </c>
    </row>
    <row r="1082" spans="1:2">
      <c r="A1082" t="s">
        <v>4504</v>
      </c>
      <c r="B1082" t="s">
        <v>4505</v>
      </c>
    </row>
    <row r="1083" spans="1:2">
      <c r="A1083" t="s">
        <v>4506</v>
      </c>
      <c r="B1083" t="s">
        <v>4507</v>
      </c>
    </row>
    <row r="1084" spans="1:2">
      <c r="A1084" t="s">
        <v>4508</v>
      </c>
      <c r="B1084" t="s">
        <v>4509</v>
      </c>
    </row>
    <row r="1085" spans="1:2">
      <c r="A1085" t="s">
        <v>4510</v>
      </c>
      <c r="B1085" t="s">
        <v>4511</v>
      </c>
    </row>
    <row r="1086" spans="1:2">
      <c r="A1086" t="s">
        <v>4512</v>
      </c>
      <c r="B1086" t="s">
        <v>4513</v>
      </c>
    </row>
    <row r="1087" spans="1:2">
      <c r="A1087" t="s">
        <v>4514</v>
      </c>
      <c r="B1087" t="s">
        <v>4515</v>
      </c>
    </row>
    <row r="1088" spans="1:2">
      <c r="A1088" t="s">
        <v>4516</v>
      </c>
      <c r="B1088" t="s">
        <v>4517</v>
      </c>
    </row>
    <row r="1089" spans="1:2">
      <c r="A1089" t="s">
        <v>4518</v>
      </c>
      <c r="B1089" t="s">
        <v>4519</v>
      </c>
    </row>
    <row r="1090" spans="1:2">
      <c r="A1090" t="s">
        <v>4520</v>
      </c>
      <c r="B1090" t="s">
        <v>4521</v>
      </c>
    </row>
    <row r="1091" spans="1:2">
      <c r="A1091" t="s">
        <v>4522</v>
      </c>
      <c r="B1091" t="s">
        <v>4523</v>
      </c>
    </row>
    <row r="1092" spans="1:2">
      <c r="A1092" t="s">
        <v>4524</v>
      </c>
      <c r="B1092" t="s">
        <v>4525</v>
      </c>
    </row>
    <row r="1093" spans="1:2">
      <c r="A1093" t="s">
        <v>4526</v>
      </c>
      <c r="B1093" t="s">
        <v>4527</v>
      </c>
    </row>
    <row r="1094" spans="1:2">
      <c r="A1094" t="s">
        <v>4528</v>
      </c>
      <c r="B1094" t="s">
        <v>4529</v>
      </c>
    </row>
    <row r="1095" spans="1:2">
      <c r="A1095" t="s">
        <v>4530</v>
      </c>
      <c r="B1095" t="s">
        <v>4531</v>
      </c>
    </row>
    <row r="1096" spans="1:2">
      <c r="A1096" t="s">
        <v>4532</v>
      </c>
      <c r="B1096" t="s">
        <v>4533</v>
      </c>
    </row>
    <row r="1097" spans="1:2">
      <c r="A1097" t="s">
        <v>4534</v>
      </c>
      <c r="B1097" t="s">
        <v>4535</v>
      </c>
    </row>
    <row r="1098" spans="1:2">
      <c r="A1098" t="s">
        <v>4536</v>
      </c>
      <c r="B1098" t="s">
        <v>4537</v>
      </c>
    </row>
    <row r="1099" spans="1:2">
      <c r="A1099" t="s">
        <v>4538</v>
      </c>
      <c r="B1099" t="s">
        <v>4539</v>
      </c>
    </row>
    <row r="1100" spans="1:2">
      <c r="A1100" t="s">
        <v>4540</v>
      </c>
      <c r="B1100" t="s">
        <v>4541</v>
      </c>
    </row>
    <row r="1101" spans="1:2">
      <c r="A1101" t="s">
        <v>4542</v>
      </c>
      <c r="B1101" t="s">
        <v>4543</v>
      </c>
    </row>
    <row r="1102" spans="1:2">
      <c r="A1102" t="s">
        <v>4544</v>
      </c>
      <c r="B1102" t="s">
        <v>4545</v>
      </c>
    </row>
    <row r="1103" spans="1:2">
      <c r="A1103" t="s">
        <v>4546</v>
      </c>
      <c r="B1103" t="s">
        <v>4547</v>
      </c>
    </row>
    <row r="1104" spans="1:2">
      <c r="A1104" t="s">
        <v>4548</v>
      </c>
      <c r="B1104" t="s">
        <v>4549</v>
      </c>
    </row>
    <row r="1105" spans="1:2">
      <c r="A1105" t="s">
        <v>4550</v>
      </c>
      <c r="B1105" t="s">
        <v>4551</v>
      </c>
    </row>
    <row r="1106" spans="1:2">
      <c r="A1106" t="s">
        <v>4552</v>
      </c>
      <c r="B1106" t="s">
        <v>4553</v>
      </c>
    </row>
    <row r="1107" spans="1:2">
      <c r="A1107" t="s">
        <v>4554</v>
      </c>
      <c r="B1107" t="s">
        <v>4555</v>
      </c>
    </row>
    <row r="1108" spans="1:2">
      <c r="A1108" t="s">
        <v>4556</v>
      </c>
      <c r="B1108" t="s">
        <v>4557</v>
      </c>
    </row>
    <row r="1109" spans="1:2">
      <c r="A1109" t="s">
        <v>4558</v>
      </c>
      <c r="B1109" t="s">
        <v>4559</v>
      </c>
    </row>
    <row r="1110" spans="1:2">
      <c r="A1110" t="s">
        <v>4560</v>
      </c>
      <c r="B1110" t="s">
        <v>4561</v>
      </c>
    </row>
    <row r="1111" spans="1:2">
      <c r="A1111" t="s">
        <v>4562</v>
      </c>
      <c r="B1111" t="s">
        <v>4563</v>
      </c>
    </row>
    <row r="1112" spans="1:2">
      <c r="A1112" t="s">
        <v>4564</v>
      </c>
      <c r="B1112" t="s">
        <v>4565</v>
      </c>
    </row>
    <row r="1113" spans="1:2">
      <c r="A1113" t="s">
        <v>4566</v>
      </c>
      <c r="B1113" t="s">
        <v>4567</v>
      </c>
    </row>
    <row r="1114" spans="1:2">
      <c r="A1114" t="s">
        <v>4568</v>
      </c>
      <c r="B1114" t="s">
        <v>4569</v>
      </c>
    </row>
    <row r="1115" spans="1:2">
      <c r="A1115" t="s">
        <v>4570</v>
      </c>
      <c r="B1115" t="s">
        <v>4571</v>
      </c>
    </row>
    <row r="1116" spans="1:2">
      <c r="A1116" t="s">
        <v>4572</v>
      </c>
      <c r="B1116" t="s">
        <v>4573</v>
      </c>
    </row>
    <row r="1117" spans="1:2">
      <c r="A1117" t="s">
        <v>4574</v>
      </c>
      <c r="B1117" t="s">
        <v>4575</v>
      </c>
    </row>
    <row r="1118" spans="1:2">
      <c r="A1118" t="s">
        <v>4576</v>
      </c>
      <c r="B1118" t="s">
        <v>4577</v>
      </c>
    </row>
    <row r="1119" spans="1:2">
      <c r="A1119" t="s">
        <v>4578</v>
      </c>
      <c r="B1119" t="s">
        <v>4579</v>
      </c>
    </row>
    <row r="1120" spans="1:2">
      <c r="A1120" t="s">
        <v>4580</v>
      </c>
      <c r="B1120" t="s">
        <v>4581</v>
      </c>
    </row>
    <row r="1121" spans="1:2">
      <c r="A1121" t="s">
        <v>4582</v>
      </c>
      <c r="B1121" t="s">
        <v>4583</v>
      </c>
    </row>
    <row r="1122" spans="1:2">
      <c r="A1122" t="s">
        <v>4584</v>
      </c>
      <c r="B1122" t="s">
        <v>4585</v>
      </c>
    </row>
    <row r="1123" spans="1:2">
      <c r="A1123" t="s">
        <v>4586</v>
      </c>
      <c r="B1123" t="s">
        <v>4587</v>
      </c>
    </row>
    <row r="1124" spans="1:2">
      <c r="A1124" t="s">
        <v>4588</v>
      </c>
      <c r="B1124" t="s">
        <v>4589</v>
      </c>
    </row>
    <row r="1125" spans="1:2">
      <c r="A1125" t="s">
        <v>4590</v>
      </c>
      <c r="B1125" t="s">
        <v>4591</v>
      </c>
    </row>
    <row r="1126" spans="1:2">
      <c r="A1126" t="s">
        <v>4592</v>
      </c>
      <c r="B1126" t="s">
        <v>4593</v>
      </c>
    </row>
    <row r="1127" spans="1:2">
      <c r="A1127" t="s">
        <v>4594</v>
      </c>
      <c r="B1127" t="s">
        <v>4595</v>
      </c>
    </row>
    <row r="1128" spans="1:2">
      <c r="A1128" t="s">
        <v>4596</v>
      </c>
      <c r="B1128" t="s">
        <v>4597</v>
      </c>
    </row>
    <row r="1129" spans="1:2">
      <c r="A1129" t="s">
        <v>4598</v>
      </c>
      <c r="B1129" t="s">
        <v>4599</v>
      </c>
    </row>
    <row r="1130" spans="1:2">
      <c r="A1130" t="s">
        <v>4600</v>
      </c>
      <c r="B1130" t="s">
        <v>4601</v>
      </c>
    </row>
    <row r="1131" spans="1:2">
      <c r="A1131" t="s">
        <v>4602</v>
      </c>
      <c r="B1131" t="s">
        <v>4603</v>
      </c>
    </row>
    <row r="1132" spans="1:2">
      <c r="A1132" t="s">
        <v>4604</v>
      </c>
      <c r="B1132" t="s">
        <v>4605</v>
      </c>
    </row>
    <row r="1133" spans="1:2">
      <c r="A1133" t="s">
        <v>4606</v>
      </c>
      <c r="B1133" t="s">
        <v>4607</v>
      </c>
    </row>
    <row r="1134" spans="1:2">
      <c r="A1134" t="s">
        <v>4606</v>
      </c>
      <c r="B1134" t="s">
        <v>4608</v>
      </c>
    </row>
    <row r="1135" spans="1:2">
      <c r="A1135" t="s">
        <v>4609</v>
      </c>
      <c r="B1135" t="s">
        <v>4610</v>
      </c>
    </row>
    <row r="1136" spans="1:2">
      <c r="A1136" t="s">
        <v>4609</v>
      </c>
      <c r="B1136" t="s">
        <v>4611</v>
      </c>
    </row>
    <row r="1137" spans="1:2">
      <c r="A1137" t="s">
        <v>4612</v>
      </c>
      <c r="B1137" t="s">
        <v>4613</v>
      </c>
    </row>
    <row r="1138" spans="1:2">
      <c r="A1138" t="s">
        <v>4612</v>
      </c>
      <c r="B1138" t="s">
        <v>4614</v>
      </c>
    </row>
    <row r="1139" spans="1:2">
      <c r="A1139" t="s">
        <v>4615</v>
      </c>
      <c r="B1139" t="s">
        <v>4616</v>
      </c>
    </row>
    <row r="1140" spans="1:2">
      <c r="A1140" t="s">
        <v>4615</v>
      </c>
      <c r="B1140" t="s">
        <v>4617</v>
      </c>
    </row>
    <row r="1141" spans="1:2">
      <c r="A1141" t="s">
        <v>4618</v>
      </c>
      <c r="B1141" t="s">
        <v>4619</v>
      </c>
    </row>
    <row r="1142" spans="1:2">
      <c r="A1142" t="s">
        <v>4618</v>
      </c>
      <c r="B1142" t="s">
        <v>4620</v>
      </c>
    </row>
    <row r="1143" spans="1:2">
      <c r="A1143" t="s">
        <v>4621</v>
      </c>
      <c r="B1143" t="s">
        <v>4622</v>
      </c>
    </row>
    <row r="1144" spans="1:2">
      <c r="A1144" t="s">
        <v>4621</v>
      </c>
      <c r="B1144" t="s">
        <v>4623</v>
      </c>
    </row>
    <row r="1145" spans="1:2">
      <c r="A1145" t="s">
        <v>4624</v>
      </c>
      <c r="B1145" t="s">
        <v>4625</v>
      </c>
    </row>
    <row r="1146" spans="1:2">
      <c r="A1146" t="s">
        <v>4626</v>
      </c>
      <c r="B1146" t="s">
        <v>4627</v>
      </c>
    </row>
    <row r="1147" spans="1:2">
      <c r="A1147" t="s">
        <v>4628</v>
      </c>
      <c r="B1147" t="s">
        <v>4629</v>
      </c>
    </row>
    <row r="1148" spans="1:2">
      <c r="A1148" t="s">
        <v>4630</v>
      </c>
      <c r="B1148" t="s">
        <v>4631</v>
      </c>
    </row>
    <row r="1149" spans="1:2">
      <c r="A1149" t="s">
        <v>4632</v>
      </c>
      <c r="B1149" t="s">
        <v>4633</v>
      </c>
    </row>
    <row r="1150" spans="1:2">
      <c r="A1150" t="s">
        <v>4634</v>
      </c>
      <c r="B1150" t="s">
        <v>4635</v>
      </c>
    </row>
    <row r="1151" spans="1:2">
      <c r="A1151" t="s">
        <v>4636</v>
      </c>
      <c r="B1151" t="s">
        <v>4637</v>
      </c>
    </row>
    <row r="1152" spans="1:2">
      <c r="A1152" t="s">
        <v>4638</v>
      </c>
      <c r="B1152" t="s">
        <v>4639</v>
      </c>
    </row>
    <row r="1153" spans="1:2">
      <c r="A1153" t="s">
        <v>4640</v>
      </c>
      <c r="B1153" t="s">
        <v>4641</v>
      </c>
    </row>
    <row r="1154" spans="1:2">
      <c r="A1154" t="s">
        <v>4642</v>
      </c>
      <c r="B1154" t="s">
        <v>4643</v>
      </c>
    </row>
    <row r="1155" spans="1:2">
      <c r="A1155" t="s">
        <v>4644</v>
      </c>
      <c r="B1155" t="s">
        <v>4645</v>
      </c>
    </row>
    <row r="1156" spans="1:2">
      <c r="A1156" t="s">
        <v>4646</v>
      </c>
      <c r="B1156" t="s">
        <v>4647</v>
      </c>
    </row>
    <row r="1157" spans="1:2">
      <c r="A1157" t="s">
        <v>4648</v>
      </c>
      <c r="B1157" t="s">
        <v>4649</v>
      </c>
    </row>
    <row r="1158" spans="1:2">
      <c r="A1158" t="s">
        <v>4650</v>
      </c>
      <c r="B1158" t="s">
        <v>4651</v>
      </c>
    </row>
    <row r="1159" spans="1:2">
      <c r="A1159" t="s">
        <v>4652</v>
      </c>
      <c r="B1159" t="s">
        <v>4653</v>
      </c>
    </row>
    <row r="1160" spans="1:2">
      <c r="A1160" t="s">
        <v>4654</v>
      </c>
      <c r="B1160" t="s">
        <v>4655</v>
      </c>
    </row>
    <row r="1161" spans="1:2">
      <c r="A1161" t="s">
        <v>4656</v>
      </c>
      <c r="B1161" t="s">
        <v>4657</v>
      </c>
    </row>
    <row r="1162" spans="1:2">
      <c r="A1162" t="s">
        <v>4658</v>
      </c>
      <c r="B1162" t="s">
        <v>4659</v>
      </c>
    </row>
    <row r="1163" spans="1:2">
      <c r="A1163" t="s">
        <v>4660</v>
      </c>
      <c r="B1163" t="s">
        <v>4661</v>
      </c>
    </row>
    <row r="1164" spans="1:2">
      <c r="A1164" t="s">
        <v>4662</v>
      </c>
      <c r="B1164" t="s">
        <v>4663</v>
      </c>
    </row>
    <row r="1165" spans="1:2">
      <c r="A1165" t="s">
        <v>4664</v>
      </c>
      <c r="B1165" t="s">
        <v>4665</v>
      </c>
    </row>
    <row r="1166" spans="1:2">
      <c r="A1166" t="s">
        <v>4666</v>
      </c>
      <c r="B1166" t="s">
        <v>4667</v>
      </c>
    </row>
    <row r="1167" spans="1:2">
      <c r="A1167" t="s">
        <v>4668</v>
      </c>
      <c r="B1167" t="s">
        <v>4669</v>
      </c>
    </row>
    <row r="1168" spans="1:2">
      <c r="A1168" t="s">
        <v>4670</v>
      </c>
      <c r="B1168" t="s">
        <v>4671</v>
      </c>
    </row>
    <row r="1169" spans="1:2">
      <c r="A1169" t="s">
        <v>4672</v>
      </c>
      <c r="B1169" t="s">
        <v>4673</v>
      </c>
    </row>
    <row r="1170" spans="1:2">
      <c r="A1170" t="s">
        <v>4674</v>
      </c>
      <c r="B1170" t="s">
        <v>4675</v>
      </c>
    </row>
    <row r="1171" spans="1:2">
      <c r="A1171" t="s">
        <v>4676</v>
      </c>
      <c r="B1171" t="s">
        <v>4677</v>
      </c>
    </row>
    <row r="1172" spans="1:2">
      <c r="A1172" t="s">
        <v>4678</v>
      </c>
      <c r="B1172" t="s">
        <v>4679</v>
      </c>
    </row>
    <row r="1173" spans="1:2">
      <c r="A1173" t="s">
        <v>4680</v>
      </c>
      <c r="B1173" t="s">
        <v>4681</v>
      </c>
    </row>
    <row r="1174" spans="1:2">
      <c r="A1174" t="s">
        <v>4682</v>
      </c>
      <c r="B1174" t="s">
        <v>4683</v>
      </c>
    </row>
    <row r="1175" spans="1:2">
      <c r="A1175" t="s">
        <v>4684</v>
      </c>
      <c r="B1175" t="s">
        <v>4685</v>
      </c>
    </row>
    <row r="1176" spans="1:2">
      <c r="A1176" t="s">
        <v>4686</v>
      </c>
      <c r="B1176" t="s">
        <v>4687</v>
      </c>
    </row>
    <row r="1177" spans="1:2">
      <c r="A1177" t="s">
        <v>4688</v>
      </c>
      <c r="B1177" t="s">
        <v>4689</v>
      </c>
    </row>
    <row r="1178" spans="1:2">
      <c r="A1178" t="s">
        <v>4690</v>
      </c>
      <c r="B1178" t="s">
        <v>4691</v>
      </c>
    </row>
    <row r="1179" spans="1:2">
      <c r="A1179" t="s">
        <v>4692</v>
      </c>
      <c r="B1179" t="s">
        <v>4693</v>
      </c>
    </row>
    <row r="1180" spans="1:2">
      <c r="A1180" t="s">
        <v>4694</v>
      </c>
      <c r="B1180" t="s">
        <v>4695</v>
      </c>
    </row>
    <row r="1181" spans="1:2">
      <c r="A1181" t="s">
        <v>4696</v>
      </c>
      <c r="B1181" t="s">
        <v>4697</v>
      </c>
    </row>
    <row r="1182" spans="1:2">
      <c r="A1182" t="s">
        <v>4698</v>
      </c>
      <c r="B1182" t="s">
        <v>477</v>
      </c>
    </row>
    <row r="1183" spans="1:2">
      <c r="A1183" t="s">
        <v>4699</v>
      </c>
      <c r="B1183" t="s">
        <v>4700</v>
      </c>
    </row>
    <row r="1184" spans="1:2">
      <c r="A1184" t="s">
        <v>4701</v>
      </c>
      <c r="B1184" t="s">
        <v>4702</v>
      </c>
    </row>
    <row r="1185" spans="1:2">
      <c r="A1185" t="s">
        <v>4703</v>
      </c>
      <c r="B1185" t="s">
        <v>4704</v>
      </c>
    </row>
    <row r="1186" spans="1:2">
      <c r="A1186" t="s">
        <v>4705</v>
      </c>
      <c r="B1186" t="s">
        <v>4706</v>
      </c>
    </row>
    <row r="1187" spans="1:2">
      <c r="A1187" t="s">
        <v>4707</v>
      </c>
      <c r="B1187" t="s">
        <v>4708</v>
      </c>
    </row>
    <row r="1188" spans="1:2">
      <c r="A1188" t="s">
        <v>4709</v>
      </c>
      <c r="B1188" t="s">
        <v>4710</v>
      </c>
    </row>
    <row r="1189" spans="1:2">
      <c r="A1189" t="s">
        <v>4711</v>
      </c>
      <c r="B1189" t="s">
        <v>4712</v>
      </c>
    </row>
    <row r="1190" spans="1:2">
      <c r="A1190" t="s">
        <v>4713</v>
      </c>
      <c r="B1190" t="s">
        <v>4714</v>
      </c>
    </row>
    <row r="1191" spans="1:2">
      <c r="A1191" t="s">
        <v>4715</v>
      </c>
      <c r="B1191" t="s">
        <v>4716</v>
      </c>
    </row>
    <row r="1192" spans="1:2">
      <c r="A1192" t="s">
        <v>4717</v>
      </c>
      <c r="B1192" t="s">
        <v>4718</v>
      </c>
    </row>
    <row r="1193" spans="1:2">
      <c r="A1193" t="s">
        <v>4719</v>
      </c>
      <c r="B1193" t="s">
        <v>4720</v>
      </c>
    </row>
    <row r="1194" spans="1:2">
      <c r="A1194" t="s">
        <v>4721</v>
      </c>
      <c r="B1194" t="s">
        <v>4722</v>
      </c>
    </row>
    <row r="1195" spans="1:2">
      <c r="A1195" t="s">
        <v>4723</v>
      </c>
      <c r="B1195" t="s">
        <v>4724</v>
      </c>
    </row>
    <row r="1196" spans="1:2">
      <c r="A1196" t="s">
        <v>4725</v>
      </c>
      <c r="B1196" t="s">
        <v>4726</v>
      </c>
    </row>
    <row r="1197" spans="1:2">
      <c r="A1197" t="s">
        <v>4727</v>
      </c>
      <c r="B1197" t="s">
        <v>4728</v>
      </c>
    </row>
    <row r="1198" spans="1:2">
      <c r="A1198" t="s">
        <v>4727</v>
      </c>
      <c r="B1198" t="s">
        <v>4729</v>
      </c>
    </row>
    <row r="1199" spans="1:2">
      <c r="A1199" t="s">
        <v>4730</v>
      </c>
      <c r="B1199" t="s">
        <v>4731</v>
      </c>
    </row>
    <row r="1200" spans="1:2">
      <c r="A1200" t="s">
        <v>4730</v>
      </c>
      <c r="B1200" t="s">
        <v>4732</v>
      </c>
    </row>
    <row r="1201" spans="1:2">
      <c r="A1201" t="s">
        <v>4733</v>
      </c>
      <c r="B1201" t="s">
        <v>4734</v>
      </c>
    </row>
    <row r="1202" spans="1:2">
      <c r="A1202" t="s">
        <v>4733</v>
      </c>
      <c r="B1202" t="s">
        <v>4735</v>
      </c>
    </row>
    <row r="1203" spans="1:2">
      <c r="A1203" t="s">
        <v>4736</v>
      </c>
      <c r="B1203" t="s">
        <v>4737</v>
      </c>
    </row>
    <row r="1204" spans="1:2">
      <c r="A1204" t="s">
        <v>4738</v>
      </c>
      <c r="B1204" t="s">
        <v>4739</v>
      </c>
    </row>
    <row r="1205" spans="1:2">
      <c r="A1205" t="s">
        <v>4740</v>
      </c>
      <c r="B1205" t="s">
        <v>4741</v>
      </c>
    </row>
    <row r="1206" spans="1:2">
      <c r="A1206" t="s">
        <v>4740</v>
      </c>
      <c r="B1206" t="s">
        <v>4742</v>
      </c>
    </row>
    <row r="1207" spans="1:2">
      <c r="A1207" t="s">
        <v>4743</v>
      </c>
      <c r="B1207" t="s">
        <v>4744</v>
      </c>
    </row>
    <row r="1208" spans="1:2">
      <c r="A1208" t="s">
        <v>4743</v>
      </c>
      <c r="B1208" t="s">
        <v>4745</v>
      </c>
    </row>
    <row r="1209" spans="1:2">
      <c r="A1209" t="s">
        <v>4746</v>
      </c>
      <c r="B1209" t="s">
        <v>4747</v>
      </c>
    </row>
    <row r="1210" spans="1:2">
      <c r="A1210" t="s">
        <v>4746</v>
      </c>
      <c r="B1210" t="s">
        <v>4748</v>
      </c>
    </row>
    <row r="1211" spans="1:2">
      <c r="A1211" t="s">
        <v>4749</v>
      </c>
      <c r="B1211" t="s">
        <v>4750</v>
      </c>
    </row>
    <row r="1212" spans="1:2">
      <c r="A1212" t="s">
        <v>4749</v>
      </c>
      <c r="B1212" t="s">
        <v>4751</v>
      </c>
    </row>
    <row r="1213" spans="1:2">
      <c r="A1213" t="s">
        <v>4752</v>
      </c>
      <c r="B1213" t="s">
        <v>4753</v>
      </c>
    </row>
    <row r="1214" spans="1:2">
      <c r="A1214" t="s">
        <v>4752</v>
      </c>
      <c r="B1214" t="s">
        <v>4754</v>
      </c>
    </row>
    <row r="1215" spans="1:2">
      <c r="A1215" t="s">
        <v>4755</v>
      </c>
      <c r="B1215" t="s">
        <v>4756</v>
      </c>
    </row>
    <row r="1216" spans="1:2">
      <c r="A1216" t="s">
        <v>4757</v>
      </c>
      <c r="B1216" t="s">
        <v>4758</v>
      </c>
    </row>
    <row r="1217" spans="1:2">
      <c r="A1217" t="s">
        <v>4759</v>
      </c>
      <c r="B1217" t="s">
        <v>4760</v>
      </c>
    </row>
    <row r="1218" spans="1:2">
      <c r="A1218" t="s">
        <v>4759</v>
      </c>
      <c r="B1218" t="s">
        <v>4761</v>
      </c>
    </row>
    <row r="1219" spans="1:2">
      <c r="A1219" t="s">
        <v>4762</v>
      </c>
      <c r="B1219" t="s">
        <v>4763</v>
      </c>
    </row>
    <row r="1220" spans="1:2">
      <c r="A1220" t="s">
        <v>4762</v>
      </c>
      <c r="B1220" t="s">
        <v>4764</v>
      </c>
    </row>
    <row r="1221" spans="1:2">
      <c r="A1221" t="s">
        <v>4765</v>
      </c>
      <c r="B1221" t="s">
        <v>4766</v>
      </c>
    </row>
    <row r="1222" spans="1:2">
      <c r="A1222" t="s">
        <v>4765</v>
      </c>
      <c r="B1222" t="s">
        <v>4767</v>
      </c>
    </row>
    <row r="1223" spans="1:2">
      <c r="A1223" t="s">
        <v>4768</v>
      </c>
      <c r="B1223" t="s">
        <v>4769</v>
      </c>
    </row>
    <row r="1224" spans="1:2">
      <c r="A1224" t="s">
        <v>4768</v>
      </c>
      <c r="B1224" t="s">
        <v>4770</v>
      </c>
    </row>
    <row r="1225" spans="1:2">
      <c r="A1225" t="s">
        <v>4771</v>
      </c>
      <c r="B1225" t="s">
        <v>4772</v>
      </c>
    </row>
    <row r="1226" spans="1:2">
      <c r="A1226" t="s">
        <v>4771</v>
      </c>
      <c r="B1226" t="s">
        <v>4773</v>
      </c>
    </row>
    <row r="1227" spans="1:2">
      <c r="A1227" t="s">
        <v>4774</v>
      </c>
      <c r="B1227" t="s">
        <v>4775</v>
      </c>
    </row>
    <row r="1228" spans="1:2">
      <c r="A1228" t="s">
        <v>4774</v>
      </c>
      <c r="B1228" t="s">
        <v>4776</v>
      </c>
    </row>
    <row r="1229" spans="1:2">
      <c r="A1229" t="s">
        <v>4777</v>
      </c>
      <c r="B1229" t="s">
        <v>4778</v>
      </c>
    </row>
    <row r="1230" spans="1:2">
      <c r="A1230" t="s">
        <v>4777</v>
      </c>
      <c r="B1230" t="s">
        <v>4779</v>
      </c>
    </row>
    <row r="1231" spans="1:2">
      <c r="A1231" t="s">
        <v>4780</v>
      </c>
      <c r="B1231" t="s">
        <v>4781</v>
      </c>
    </row>
    <row r="1232" spans="1:2">
      <c r="A1232" t="s">
        <v>4780</v>
      </c>
      <c r="B1232" t="s">
        <v>4782</v>
      </c>
    </row>
    <row r="1233" spans="1:2">
      <c r="A1233" t="s">
        <v>4783</v>
      </c>
      <c r="B1233" t="s">
        <v>4784</v>
      </c>
    </row>
    <row r="1234" spans="1:2">
      <c r="A1234" t="s">
        <v>4783</v>
      </c>
      <c r="B1234" t="s">
        <v>4785</v>
      </c>
    </row>
    <row r="1235" spans="1:2">
      <c r="A1235" t="s">
        <v>4786</v>
      </c>
      <c r="B1235" t="s">
        <v>4787</v>
      </c>
    </row>
    <row r="1236" spans="1:2">
      <c r="A1236" t="s">
        <v>4786</v>
      </c>
      <c r="B1236" t="s">
        <v>4788</v>
      </c>
    </row>
    <row r="1237" spans="1:2">
      <c r="A1237" t="s">
        <v>4789</v>
      </c>
      <c r="B1237" t="s">
        <v>4790</v>
      </c>
    </row>
    <row r="1238" spans="1:2">
      <c r="A1238" t="s">
        <v>4789</v>
      </c>
      <c r="B1238" t="s">
        <v>4791</v>
      </c>
    </row>
    <row r="1239" spans="1:2">
      <c r="A1239" t="s">
        <v>4792</v>
      </c>
      <c r="B1239" t="s">
        <v>4793</v>
      </c>
    </row>
    <row r="1240" spans="1:2">
      <c r="A1240" t="s">
        <v>4792</v>
      </c>
      <c r="B1240" t="s">
        <v>4794</v>
      </c>
    </row>
    <row r="1241" spans="1:2">
      <c r="A1241" t="s">
        <v>4795</v>
      </c>
      <c r="B1241" t="s">
        <v>4796</v>
      </c>
    </row>
    <row r="1242" spans="1:2">
      <c r="A1242" t="s">
        <v>4795</v>
      </c>
      <c r="B1242" t="s">
        <v>4797</v>
      </c>
    </row>
    <row r="1243" spans="1:2">
      <c r="A1243" t="s">
        <v>4798</v>
      </c>
      <c r="B1243" t="s">
        <v>4799</v>
      </c>
    </row>
    <row r="1244" spans="1:2">
      <c r="A1244" t="s">
        <v>4798</v>
      </c>
      <c r="B1244" t="s">
        <v>4800</v>
      </c>
    </row>
    <row r="1245" spans="1:2">
      <c r="A1245" t="s">
        <v>4801</v>
      </c>
      <c r="B1245" t="s">
        <v>4802</v>
      </c>
    </row>
    <row r="1246" spans="1:2">
      <c r="A1246" t="s">
        <v>4801</v>
      </c>
      <c r="B1246" t="s">
        <v>4803</v>
      </c>
    </row>
    <row r="1247" spans="1:2">
      <c r="A1247" t="s">
        <v>4804</v>
      </c>
      <c r="B1247" t="s">
        <v>4805</v>
      </c>
    </row>
    <row r="1248" spans="1:2">
      <c r="A1248" t="s">
        <v>4804</v>
      </c>
      <c r="B1248" t="s">
        <v>4806</v>
      </c>
    </row>
    <row r="1249" spans="1:2">
      <c r="A1249" t="s">
        <v>4807</v>
      </c>
      <c r="B1249" t="s">
        <v>4808</v>
      </c>
    </row>
    <row r="1250" spans="1:2">
      <c r="A1250" t="s">
        <v>4807</v>
      </c>
      <c r="B1250" t="s">
        <v>4809</v>
      </c>
    </row>
    <row r="1251" spans="1:2">
      <c r="A1251" t="s">
        <v>4810</v>
      </c>
      <c r="B1251" t="s">
        <v>4811</v>
      </c>
    </row>
    <row r="1252" spans="1:2">
      <c r="A1252" t="s">
        <v>4810</v>
      </c>
      <c r="B1252" t="s">
        <v>191</v>
      </c>
    </row>
    <row r="1253" spans="1:2">
      <c r="A1253" t="s">
        <v>4812</v>
      </c>
      <c r="B1253" t="s">
        <v>4813</v>
      </c>
    </row>
    <row r="1254" spans="1:2">
      <c r="A1254" t="s">
        <v>4812</v>
      </c>
      <c r="B1254" t="s">
        <v>4814</v>
      </c>
    </row>
    <row r="1255" spans="1:2">
      <c r="A1255" t="s">
        <v>4815</v>
      </c>
      <c r="B1255" t="s">
        <v>4816</v>
      </c>
    </row>
    <row r="1256" spans="1:2">
      <c r="A1256" t="s">
        <v>4815</v>
      </c>
      <c r="B1256" t="s">
        <v>4817</v>
      </c>
    </row>
    <row r="1257" spans="1:2">
      <c r="A1257" t="s">
        <v>4818</v>
      </c>
      <c r="B1257" t="s">
        <v>4819</v>
      </c>
    </row>
    <row r="1258" spans="1:2">
      <c r="A1258" t="s">
        <v>4818</v>
      </c>
      <c r="B1258" t="s">
        <v>4820</v>
      </c>
    </row>
    <row r="1259" spans="1:2">
      <c r="A1259" t="s">
        <v>4821</v>
      </c>
      <c r="B1259" t="s">
        <v>4822</v>
      </c>
    </row>
    <row r="1260" spans="1:2">
      <c r="A1260" t="s">
        <v>4821</v>
      </c>
      <c r="B1260" t="s">
        <v>4823</v>
      </c>
    </row>
    <row r="1261" spans="1:2">
      <c r="A1261" t="s">
        <v>4824</v>
      </c>
      <c r="B1261" t="s">
        <v>4825</v>
      </c>
    </row>
    <row r="1262" spans="1:2">
      <c r="A1262" t="s">
        <v>4824</v>
      </c>
      <c r="B1262" t="s">
        <v>4826</v>
      </c>
    </row>
    <row r="1263" spans="1:2">
      <c r="A1263" t="s">
        <v>4827</v>
      </c>
      <c r="B1263" t="s">
        <v>4828</v>
      </c>
    </row>
    <row r="1264" spans="1:2">
      <c r="A1264" t="s">
        <v>4827</v>
      </c>
      <c r="B1264" t="s">
        <v>4829</v>
      </c>
    </row>
    <row r="1265" spans="1:2">
      <c r="A1265" t="s">
        <v>4830</v>
      </c>
      <c r="B1265" t="s">
        <v>4831</v>
      </c>
    </row>
    <row r="1266" spans="1:2">
      <c r="A1266" t="s">
        <v>4830</v>
      </c>
      <c r="B1266" t="s">
        <v>4832</v>
      </c>
    </row>
    <row r="1267" spans="1:2">
      <c r="A1267" t="s">
        <v>4833</v>
      </c>
      <c r="B1267" t="s">
        <v>4834</v>
      </c>
    </row>
    <row r="1268" spans="1:2">
      <c r="A1268" t="s">
        <v>4833</v>
      </c>
      <c r="B1268" t="s">
        <v>4835</v>
      </c>
    </row>
    <row r="1269" spans="1:2">
      <c r="A1269" t="s">
        <v>4836</v>
      </c>
      <c r="B1269" t="s">
        <v>4837</v>
      </c>
    </row>
    <row r="1270" spans="1:2">
      <c r="A1270" t="s">
        <v>4836</v>
      </c>
      <c r="B1270" t="s">
        <v>4838</v>
      </c>
    </row>
    <row r="1271" spans="1:2">
      <c r="A1271" t="s">
        <v>4839</v>
      </c>
      <c r="B1271" t="s">
        <v>369</v>
      </c>
    </row>
    <row r="1272" spans="1:2">
      <c r="A1272" t="s">
        <v>4839</v>
      </c>
      <c r="B1272" t="s">
        <v>4840</v>
      </c>
    </row>
    <row r="1273" spans="1:2">
      <c r="A1273" t="s">
        <v>4841</v>
      </c>
      <c r="B1273" t="s">
        <v>4842</v>
      </c>
    </row>
    <row r="1274" spans="1:2">
      <c r="A1274" t="s">
        <v>4841</v>
      </c>
      <c r="B1274" t="s">
        <v>4843</v>
      </c>
    </row>
    <row r="1275" spans="1:2">
      <c r="A1275" t="s">
        <v>4844</v>
      </c>
      <c r="B1275" t="s">
        <v>4845</v>
      </c>
    </row>
    <row r="1276" spans="1:2">
      <c r="A1276" t="s">
        <v>4844</v>
      </c>
      <c r="B1276" t="s">
        <v>4846</v>
      </c>
    </row>
    <row r="1277" spans="1:2">
      <c r="A1277" t="s">
        <v>4847</v>
      </c>
      <c r="B1277" t="s">
        <v>4848</v>
      </c>
    </row>
    <row r="1278" spans="1:2">
      <c r="A1278" t="s">
        <v>4849</v>
      </c>
      <c r="B1278" t="s">
        <v>4850</v>
      </c>
    </row>
    <row r="1279" spans="1:2">
      <c r="A1279" t="s">
        <v>4851</v>
      </c>
      <c r="B1279" t="s">
        <v>4852</v>
      </c>
    </row>
    <row r="1280" spans="1:2">
      <c r="A1280" t="s">
        <v>4853</v>
      </c>
      <c r="B1280" t="s">
        <v>4854</v>
      </c>
    </row>
    <row r="1281" spans="1:2">
      <c r="A1281" t="s">
        <v>4855</v>
      </c>
      <c r="B1281" t="s">
        <v>4856</v>
      </c>
    </row>
    <row r="1282" spans="1:2">
      <c r="A1282" t="s">
        <v>4857</v>
      </c>
      <c r="B1282" t="s">
        <v>4858</v>
      </c>
    </row>
    <row r="1283" spans="1:2">
      <c r="A1283" t="s">
        <v>4859</v>
      </c>
      <c r="B1283" t="s">
        <v>4860</v>
      </c>
    </row>
    <row r="1284" spans="1:2">
      <c r="A1284" t="s">
        <v>4861</v>
      </c>
      <c r="B1284" t="s">
        <v>4862</v>
      </c>
    </row>
    <row r="1285" spans="1:2">
      <c r="A1285" t="s">
        <v>4863</v>
      </c>
      <c r="B1285" t="s">
        <v>4864</v>
      </c>
    </row>
    <row r="1286" spans="1:2">
      <c r="A1286" t="s">
        <v>4865</v>
      </c>
      <c r="B1286" t="s">
        <v>4866</v>
      </c>
    </row>
    <row r="1287" spans="1:2">
      <c r="A1287" t="s">
        <v>4867</v>
      </c>
      <c r="B1287" t="s">
        <v>4868</v>
      </c>
    </row>
    <row r="1288" spans="1:2">
      <c r="A1288" t="s">
        <v>4869</v>
      </c>
      <c r="B1288" t="s">
        <v>4870</v>
      </c>
    </row>
    <row r="1289" spans="1:2">
      <c r="A1289" t="s">
        <v>4871</v>
      </c>
      <c r="B1289" t="s">
        <v>4872</v>
      </c>
    </row>
    <row r="1290" spans="1:2">
      <c r="A1290" t="s">
        <v>4873</v>
      </c>
      <c r="B1290" t="s">
        <v>4874</v>
      </c>
    </row>
    <row r="1291" spans="1:2">
      <c r="A1291" t="s">
        <v>4875</v>
      </c>
      <c r="B1291" t="s">
        <v>4876</v>
      </c>
    </row>
    <row r="1292" spans="1:2">
      <c r="A1292" t="s">
        <v>4877</v>
      </c>
      <c r="B1292" t="s">
        <v>4878</v>
      </c>
    </row>
    <row r="1293" spans="1:2">
      <c r="A1293" t="s">
        <v>4879</v>
      </c>
      <c r="B1293" t="s">
        <v>4880</v>
      </c>
    </row>
    <row r="1294" spans="1:2">
      <c r="A1294" t="s">
        <v>4881</v>
      </c>
      <c r="B1294" t="s">
        <v>4882</v>
      </c>
    </row>
    <row r="1295" spans="1:2">
      <c r="A1295" t="s">
        <v>4883</v>
      </c>
      <c r="B1295" t="s">
        <v>4884</v>
      </c>
    </row>
    <row r="1296" spans="1:2">
      <c r="A1296" t="s">
        <v>4885</v>
      </c>
      <c r="B1296" t="s">
        <v>4886</v>
      </c>
    </row>
    <row r="1297" spans="1:2">
      <c r="A1297" t="s">
        <v>4887</v>
      </c>
      <c r="B1297" t="s">
        <v>4888</v>
      </c>
    </row>
    <row r="1298" spans="1:2">
      <c r="A1298" t="s">
        <v>4889</v>
      </c>
      <c r="B1298" t="s">
        <v>4890</v>
      </c>
    </row>
    <row r="1299" spans="1:2">
      <c r="A1299" t="s">
        <v>4891</v>
      </c>
      <c r="B1299" t="s">
        <v>4892</v>
      </c>
    </row>
    <row r="1300" spans="1:2">
      <c r="A1300" t="s">
        <v>4893</v>
      </c>
      <c r="B1300" t="s">
        <v>4894</v>
      </c>
    </row>
    <row r="1301" spans="1:2">
      <c r="A1301" t="s">
        <v>4895</v>
      </c>
      <c r="B1301" t="s">
        <v>4896</v>
      </c>
    </row>
    <row r="1302" spans="1:2">
      <c r="A1302" t="s">
        <v>4897</v>
      </c>
      <c r="B1302" t="s">
        <v>4898</v>
      </c>
    </row>
    <row r="1303" spans="1:2">
      <c r="A1303" t="s">
        <v>4899</v>
      </c>
      <c r="B1303" t="s">
        <v>4900</v>
      </c>
    </row>
    <row r="1304" spans="1:2">
      <c r="A1304" t="s">
        <v>4901</v>
      </c>
      <c r="B1304" t="s">
        <v>4902</v>
      </c>
    </row>
    <row r="1305" spans="1:2">
      <c r="A1305" t="s">
        <v>4903</v>
      </c>
      <c r="B1305" t="s">
        <v>4904</v>
      </c>
    </row>
    <row r="1306" spans="1:2">
      <c r="A1306" t="s">
        <v>4905</v>
      </c>
      <c r="B1306" t="s">
        <v>4906</v>
      </c>
    </row>
    <row r="1307" spans="1:2">
      <c r="A1307" t="s">
        <v>4907</v>
      </c>
      <c r="B1307" t="s">
        <v>4908</v>
      </c>
    </row>
    <row r="1308" spans="1:2">
      <c r="A1308" t="s">
        <v>4909</v>
      </c>
      <c r="B1308" t="s">
        <v>4910</v>
      </c>
    </row>
    <row r="1309" spans="1:2">
      <c r="A1309" t="s">
        <v>4911</v>
      </c>
      <c r="B1309" t="s">
        <v>4912</v>
      </c>
    </row>
    <row r="1310" spans="1:2">
      <c r="A1310" t="s">
        <v>4913</v>
      </c>
      <c r="B1310" t="s">
        <v>4914</v>
      </c>
    </row>
    <row r="1311" spans="1:2">
      <c r="A1311" t="s">
        <v>4915</v>
      </c>
      <c r="B1311" t="s">
        <v>4916</v>
      </c>
    </row>
    <row r="1312" spans="1:2">
      <c r="A1312" t="s">
        <v>4917</v>
      </c>
      <c r="B1312" t="s">
        <v>4918</v>
      </c>
    </row>
    <row r="1313" spans="1:2">
      <c r="A1313" t="s">
        <v>4919</v>
      </c>
      <c r="B1313" t="s">
        <v>4920</v>
      </c>
    </row>
    <row r="1314" spans="1:2">
      <c r="A1314" t="s">
        <v>4921</v>
      </c>
      <c r="B1314" t="s">
        <v>4922</v>
      </c>
    </row>
    <row r="1315" spans="1:2">
      <c r="A1315" t="s">
        <v>4923</v>
      </c>
      <c r="B1315" t="s">
        <v>4924</v>
      </c>
    </row>
    <row r="1316" spans="1:2">
      <c r="A1316" t="s">
        <v>4925</v>
      </c>
      <c r="B1316" t="s">
        <v>4926</v>
      </c>
    </row>
    <row r="1317" spans="1:2">
      <c r="A1317" t="s">
        <v>4927</v>
      </c>
      <c r="B1317" t="s">
        <v>4928</v>
      </c>
    </row>
    <row r="1318" spans="1:2">
      <c r="A1318" t="s">
        <v>4929</v>
      </c>
      <c r="B1318" t="s">
        <v>4930</v>
      </c>
    </row>
    <row r="1319" spans="1:2">
      <c r="A1319" t="s">
        <v>4931</v>
      </c>
      <c r="B1319" t="s">
        <v>4932</v>
      </c>
    </row>
    <row r="1320" spans="1:2">
      <c r="A1320" t="s">
        <v>4933</v>
      </c>
      <c r="B1320" t="s">
        <v>4934</v>
      </c>
    </row>
    <row r="1321" spans="1:2">
      <c r="A1321" t="s">
        <v>4935</v>
      </c>
      <c r="B1321" t="s">
        <v>4936</v>
      </c>
    </row>
    <row r="1322" spans="1:2">
      <c r="A1322" t="s">
        <v>4937</v>
      </c>
      <c r="B1322" t="s">
        <v>4938</v>
      </c>
    </row>
    <row r="1323" spans="1:2">
      <c r="A1323" t="s">
        <v>4939</v>
      </c>
      <c r="B1323" t="s">
        <v>4940</v>
      </c>
    </row>
    <row r="1324" spans="1:2">
      <c r="A1324" t="s">
        <v>4941</v>
      </c>
      <c r="B1324" t="s">
        <v>4942</v>
      </c>
    </row>
    <row r="1325" spans="1:2">
      <c r="A1325" t="s">
        <v>4943</v>
      </c>
      <c r="B1325" t="s">
        <v>4944</v>
      </c>
    </row>
    <row r="1326" spans="1:2">
      <c r="A1326" t="s">
        <v>4945</v>
      </c>
      <c r="B1326" t="s">
        <v>4946</v>
      </c>
    </row>
    <row r="1327" spans="1:2">
      <c r="A1327" t="s">
        <v>4947</v>
      </c>
      <c r="B1327" t="s">
        <v>4948</v>
      </c>
    </row>
    <row r="1328" spans="1:2">
      <c r="A1328" t="s">
        <v>4949</v>
      </c>
      <c r="B1328" t="s">
        <v>4950</v>
      </c>
    </row>
    <row r="1329" spans="1:2">
      <c r="A1329" t="s">
        <v>4951</v>
      </c>
      <c r="B1329" t="s">
        <v>4952</v>
      </c>
    </row>
    <row r="1330" spans="1:2">
      <c r="A1330" t="s">
        <v>4953</v>
      </c>
      <c r="B1330" t="s">
        <v>4954</v>
      </c>
    </row>
    <row r="1331" spans="1:2">
      <c r="A1331" t="s">
        <v>4955</v>
      </c>
      <c r="B1331" t="s">
        <v>4956</v>
      </c>
    </row>
    <row r="1332" spans="1:2">
      <c r="A1332" t="s">
        <v>4957</v>
      </c>
      <c r="B1332" t="s">
        <v>4958</v>
      </c>
    </row>
    <row r="1333" spans="1:2">
      <c r="A1333" t="s">
        <v>4959</v>
      </c>
      <c r="B1333" t="s">
        <v>4960</v>
      </c>
    </row>
    <row r="1334" spans="1:2">
      <c r="A1334" t="s">
        <v>4961</v>
      </c>
      <c r="B1334" t="s">
        <v>4962</v>
      </c>
    </row>
    <row r="1335" spans="1:2">
      <c r="A1335" t="s">
        <v>4963</v>
      </c>
      <c r="B1335" t="s">
        <v>4964</v>
      </c>
    </row>
    <row r="1336" spans="1:2">
      <c r="A1336" t="s">
        <v>4965</v>
      </c>
      <c r="B1336" t="s">
        <v>4966</v>
      </c>
    </row>
    <row r="1337" spans="1:2">
      <c r="A1337" t="s">
        <v>4967</v>
      </c>
      <c r="B1337" t="s">
        <v>4968</v>
      </c>
    </row>
    <row r="1338" spans="1:2">
      <c r="A1338" t="s">
        <v>4969</v>
      </c>
      <c r="B1338" t="s">
        <v>4970</v>
      </c>
    </row>
    <row r="1339" spans="1:2">
      <c r="A1339" t="s">
        <v>4971</v>
      </c>
      <c r="B1339" t="s">
        <v>4972</v>
      </c>
    </row>
    <row r="1340" spans="1:2">
      <c r="A1340" t="s">
        <v>4973</v>
      </c>
      <c r="B1340" t="s">
        <v>4974</v>
      </c>
    </row>
    <row r="1341" spans="1:2">
      <c r="A1341" t="s">
        <v>4975</v>
      </c>
      <c r="B1341" t="s">
        <v>4976</v>
      </c>
    </row>
    <row r="1342" spans="1:2">
      <c r="A1342" t="s">
        <v>4977</v>
      </c>
      <c r="B1342" t="s">
        <v>4978</v>
      </c>
    </row>
    <row r="1343" spans="1:2">
      <c r="A1343" t="s">
        <v>4979</v>
      </c>
      <c r="B1343" t="s">
        <v>4980</v>
      </c>
    </row>
    <row r="1344" spans="1:2">
      <c r="A1344" t="s">
        <v>4981</v>
      </c>
      <c r="B1344" t="s">
        <v>4982</v>
      </c>
    </row>
    <row r="1345" spans="1:2">
      <c r="A1345" t="s">
        <v>4983</v>
      </c>
      <c r="B1345" t="s">
        <v>4984</v>
      </c>
    </row>
    <row r="1346" spans="1:2">
      <c r="A1346" t="s">
        <v>4985</v>
      </c>
      <c r="B1346" t="s">
        <v>4986</v>
      </c>
    </row>
    <row r="1347" spans="1:2">
      <c r="A1347" t="s">
        <v>4987</v>
      </c>
      <c r="B1347" t="s">
        <v>4988</v>
      </c>
    </row>
    <row r="1348" spans="1:2">
      <c r="A1348" t="s">
        <v>4989</v>
      </c>
      <c r="B1348" t="s">
        <v>4990</v>
      </c>
    </row>
    <row r="1349" spans="1:2">
      <c r="A1349" t="s">
        <v>4991</v>
      </c>
      <c r="B1349" t="s">
        <v>4992</v>
      </c>
    </row>
    <row r="1350" spans="1:2">
      <c r="A1350" t="s">
        <v>4993</v>
      </c>
      <c r="B1350" t="s">
        <v>4994</v>
      </c>
    </row>
    <row r="1351" spans="1:2">
      <c r="A1351" t="s">
        <v>4995</v>
      </c>
      <c r="B1351" t="s">
        <v>4996</v>
      </c>
    </row>
    <row r="1352" spans="1:2">
      <c r="A1352" t="s">
        <v>4997</v>
      </c>
      <c r="B1352" t="s">
        <v>4998</v>
      </c>
    </row>
    <row r="1353" spans="1:2">
      <c r="A1353" t="s">
        <v>4999</v>
      </c>
      <c r="B1353" t="s">
        <v>5000</v>
      </c>
    </row>
    <row r="1354" spans="1:2">
      <c r="A1354" t="s">
        <v>5001</v>
      </c>
      <c r="B1354" t="s">
        <v>5002</v>
      </c>
    </row>
    <row r="1355" spans="1:2">
      <c r="A1355" t="s">
        <v>5003</v>
      </c>
      <c r="B1355" t="s">
        <v>5004</v>
      </c>
    </row>
    <row r="1356" spans="1:2">
      <c r="A1356" t="s">
        <v>5005</v>
      </c>
      <c r="B1356" t="s">
        <v>5006</v>
      </c>
    </row>
    <row r="1357" spans="1:2">
      <c r="A1357" t="s">
        <v>5007</v>
      </c>
      <c r="B1357" t="s">
        <v>5008</v>
      </c>
    </row>
    <row r="1358" spans="1:2">
      <c r="A1358" t="s">
        <v>5009</v>
      </c>
      <c r="B1358" t="s">
        <v>5010</v>
      </c>
    </row>
    <row r="1359" spans="1:2">
      <c r="A1359" t="s">
        <v>5011</v>
      </c>
      <c r="B1359" t="s">
        <v>5012</v>
      </c>
    </row>
    <row r="1360" spans="1:2">
      <c r="A1360" t="s">
        <v>5013</v>
      </c>
      <c r="B1360" t="s">
        <v>5014</v>
      </c>
    </row>
    <row r="1361" spans="1:2">
      <c r="A1361" t="s">
        <v>5015</v>
      </c>
      <c r="B1361" t="s">
        <v>5016</v>
      </c>
    </row>
    <row r="1362" spans="1:2">
      <c r="A1362" t="s">
        <v>5017</v>
      </c>
      <c r="B1362" t="s">
        <v>5018</v>
      </c>
    </row>
    <row r="1363" spans="1:2">
      <c r="A1363" t="s">
        <v>5019</v>
      </c>
      <c r="B1363" t="s">
        <v>5020</v>
      </c>
    </row>
    <row r="1364" spans="1:2">
      <c r="A1364" t="s">
        <v>5021</v>
      </c>
      <c r="B1364" t="s">
        <v>5022</v>
      </c>
    </row>
    <row r="1365" spans="1:2">
      <c r="A1365" t="s">
        <v>5023</v>
      </c>
      <c r="B1365" t="s">
        <v>5024</v>
      </c>
    </row>
    <row r="1366" spans="1:2">
      <c r="A1366" t="s">
        <v>5025</v>
      </c>
      <c r="B1366" t="s">
        <v>5026</v>
      </c>
    </row>
    <row r="1367" spans="1:2">
      <c r="A1367" t="s">
        <v>5027</v>
      </c>
      <c r="B1367" t="s">
        <v>5028</v>
      </c>
    </row>
    <row r="1368" spans="1:2">
      <c r="A1368" t="s">
        <v>5029</v>
      </c>
      <c r="B1368" t="s">
        <v>5030</v>
      </c>
    </row>
    <row r="1369" spans="1:2">
      <c r="A1369" t="s">
        <v>5031</v>
      </c>
      <c r="B1369" t="s">
        <v>5032</v>
      </c>
    </row>
    <row r="1370" spans="1:2">
      <c r="A1370" t="s">
        <v>5033</v>
      </c>
      <c r="B1370" t="s">
        <v>5034</v>
      </c>
    </row>
    <row r="1371" spans="1:2">
      <c r="A1371" t="s">
        <v>5035</v>
      </c>
      <c r="B1371" t="s">
        <v>5036</v>
      </c>
    </row>
    <row r="1372" spans="1:2">
      <c r="A1372" t="s">
        <v>5037</v>
      </c>
      <c r="B1372" t="s">
        <v>5038</v>
      </c>
    </row>
    <row r="1373" spans="1:2">
      <c r="A1373" t="s">
        <v>5039</v>
      </c>
      <c r="B1373" t="s">
        <v>5040</v>
      </c>
    </row>
    <row r="1374" spans="1:2">
      <c r="A1374" t="s">
        <v>5041</v>
      </c>
      <c r="B1374" t="s">
        <v>5042</v>
      </c>
    </row>
    <row r="1375" spans="1:2">
      <c r="A1375" t="s">
        <v>5043</v>
      </c>
      <c r="B1375" t="s">
        <v>5044</v>
      </c>
    </row>
    <row r="1376" spans="1:2">
      <c r="A1376" t="s">
        <v>5045</v>
      </c>
      <c r="B1376" t="s">
        <v>5046</v>
      </c>
    </row>
    <row r="1377" spans="1:2">
      <c r="A1377" t="s">
        <v>5047</v>
      </c>
      <c r="B1377" t="s">
        <v>5048</v>
      </c>
    </row>
    <row r="1378" spans="1:2">
      <c r="A1378" t="s">
        <v>5049</v>
      </c>
      <c r="B1378" t="s">
        <v>5050</v>
      </c>
    </row>
    <row r="1379" spans="1:2">
      <c r="A1379" t="s">
        <v>5051</v>
      </c>
      <c r="B1379" t="s">
        <v>5052</v>
      </c>
    </row>
    <row r="1380" spans="1:2">
      <c r="A1380" t="s">
        <v>5053</v>
      </c>
      <c r="B1380" t="s">
        <v>5054</v>
      </c>
    </row>
    <row r="1381" spans="1:2">
      <c r="A1381" t="s">
        <v>5055</v>
      </c>
      <c r="B1381" t="s">
        <v>5056</v>
      </c>
    </row>
    <row r="1382" spans="1:2">
      <c r="A1382" t="s">
        <v>5057</v>
      </c>
      <c r="B1382" t="s">
        <v>5058</v>
      </c>
    </row>
    <row r="1383" spans="1:2">
      <c r="A1383" t="s">
        <v>5059</v>
      </c>
      <c r="B1383" t="s">
        <v>5060</v>
      </c>
    </row>
    <row r="1384" spans="1:2">
      <c r="A1384" t="s">
        <v>5061</v>
      </c>
      <c r="B1384" t="s">
        <v>5062</v>
      </c>
    </row>
    <row r="1385" spans="1:2">
      <c r="A1385" t="s">
        <v>5063</v>
      </c>
      <c r="B1385" t="s">
        <v>5064</v>
      </c>
    </row>
    <row r="1386" spans="1:2">
      <c r="A1386" t="s">
        <v>5065</v>
      </c>
      <c r="B1386" t="s">
        <v>5066</v>
      </c>
    </row>
    <row r="1387" spans="1:2">
      <c r="A1387" t="s">
        <v>5067</v>
      </c>
      <c r="B1387" t="s">
        <v>5068</v>
      </c>
    </row>
    <row r="1388" spans="1:2">
      <c r="A1388" t="s">
        <v>5069</v>
      </c>
      <c r="B1388" t="s">
        <v>5070</v>
      </c>
    </row>
    <row r="1389" spans="1:2">
      <c r="A1389" t="s">
        <v>5071</v>
      </c>
      <c r="B1389" t="s">
        <v>5072</v>
      </c>
    </row>
    <row r="1390" spans="1:2">
      <c r="A1390" t="s">
        <v>5073</v>
      </c>
      <c r="B1390" t="s">
        <v>5074</v>
      </c>
    </row>
    <row r="1391" spans="1:2">
      <c r="A1391" t="s">
        <v>5075</v>
      </c>
      <c r="B1391" t="s">
        <v>5076</v>
      </c>
    </row>
    <row r="1392" spans="1:2">
      <c r="A1392" t="s">
        <v>5077</v>
      </c>
      <c r="B1392" t="s">
        <v>5078</v>
      </c>
    </row>
    <row r="1393" spans="1:2">
      <c r="A1393" t="s">
        <v>5079</v>
      </c>
      <c r="B1393" t="s">
        <v>5080</v>
      </c>
    </row>
    <row r="1394" spans="1:2">
      <c r="A1394" t="s">
        <v>5081</v>
      </c>
      <c r="B1394" t="s">
        <v>5082</v>
      </c>
    </row>
    <row r="1395" spans="1:2">
      <c r="A1395" t="s">
        <v>5083</v>
      </c>
      <c r="B1395" t="s">
        <v>5084</v>
      </c>
    </row>
    <row r="1396" spans="1:2">
      <c r="A1396" t="s">
        <v>5085</v>
      </c>
      <c r="B1396" t="s">
        <v>5086</v>
      </c>
    </row>
    <row r="1397" spans="1:2">
      <c r="A1397" t="s">
        <v>5087</v>
      </c>
      <c r="B1397" t="s">
        <v>5088</v>
      </c>
    </row>
    <row r="1398" spans="1:2">
      <c r="A1398" t="s">
        <v>5089</v>
      </c>
      <c r="B1398" t="s">
        <v>5090</v>
      </c>
    </row>
    <row r="1399" spans="1:2">
      <c r="A1399" t="s">
        <v>5091</v>
      </c>
      <c r="B1399" t="s">
        <v>5092</v>
      </c>
    </row>
    <row r="1400" spans="1:2">
      <c r="A1400" t="s">
        <v>5093</v>
      </c>
      <c r="B1400" t="s">
        <v>5094</v>
      </c>
    </row>
    <row r="1401" spans="1:2">
      <c r="A1401" t="s">
        <v>5095</v>
      </c>
      <c r="B1401" t="s">
        <v>5096</v>
      </c>
    </row>
    <row r="1402" spans="1:2">
      <c r="A1402" t="s">
        <v>5097</v>
      </c>
      <c r="B1402" t="s">
        <v>5098</v>
      </c>
    </row>
    <row r="1403" spans="1:2">
      <c r="A1403" t="s">
        <v>5099</v>
      </c>
      <c r="B1403" t="s">
        <v>5100</v>
      </c>
    </row>
    <row r="1404" spans="1:2">
      <c r="A1404" t="s">
        <v>5101</v>
      </c>
      <c r="B1404" t="s">
        <v>5102</v>
      </c>
    </row>
    <row r="1405" spans="1:2">
      <c r="A1405" t="s">
        <v>5103</v>
      </c>
      <c r="B1405" t="s">
        <v>5104</v>
      </c>
    </row>
    <row r="1406" spans="1:2">
      <c r="A1406" t="s">
        <v>5105</v>
      </c>
      <c r="B1406" t="s">
        <v>5106</v>
      </c>
    </row>
    <row r="1407" spans="1:2">
      <c r="A1407" t="s">
        <v>5107</v>
      </c>
      <c r="B1407" t="s">
        <v>5108</v>
      </c>
    </row>
    <row r="1408" spans="1:2">
      <c r="A1408" t="s">
        <v>5109</v>
      </c>
      <c r="B1408" t="s">
        <v>407</v>
      </c>
    </row>
    <row r="1409" spans="1:2">
      <c r="A1409" t="s">
        <v>5110</v>
      </c>
      <c r="B1409" t="s">
        <v>5111</v>
      </c>
    </row>
    <row r="1410" spans="1:2">
      <c r="A1410" t="s">
        <v>5112</v>
      </c>
      <c r="B1410" t="s">
        <v>5113</v>
      </c>
    </row>
    <row r="1411" spans="1:2">
      <c r="A1411" t="s">
        <v>5114</v>
      </c>
      <c r="B1411" t="s">
        <v>5115</v>
      </c>
    </row>
    <row r="1412" spans="1:2">
      <c r="A1412" t="s">
        <v>5116</v>
      </c>
      <c r="B1412" t="s">
        <v>5117</v>
      </c>
    </row>
    <row r="1413" spans="1:2">
      <c r="A1413" t="s">
        <v>5118</v>
      </c>
      <c r="B1413" t="s">
        <v>5119</v>
      </c>
    </row>
    <row r="1414" spans="1:2">
      <c r="A1414" t="s">
        <v>5120</v>
      </c>
      <c r="B1414" t="s">
        <v>5121</v>
      </c>
    </row>
    <row r="1415" spans="1:2">
      <c r="A1415" t="s">
        <v>5122</v>
      </c>
      <c r="B1415" t="s">
        <v>5123</v>
      </c>
    </row>
    <row r="1416" spans="1:2">
      <c r="A1416" t="s">
        <v>5124</v>
      </c>
      <c r="B1416" t="s">
        <v>5125</v>
      </c>
    </row>
    <row r="1417" spans="1:2">
      <c r="A1417" t="s">
        <v>5126</v>
      </c>
      <c r="B1417" t="s">
        <v>5127</v>
      </c>
    </row>
    <row r="1418" spans="1:2">
      <c r="A1418" t="s">
        <v>5128</v>
      </c>
      <c r="B1418" t="s">
        <v>5129</v>
      </c>
    </row>
    <row r="1419" spans="1:2">
      <c r="A1419" t="s">
        <v>5130</v>
      </c>
      <c r="B1419" t="s">
        <v>5131</v>
      </c>
    </row>
    <row r="1420" spans="1:2">
      <c r="A1420" t="s">
        <v>5132</v>
      </c>
      <c r="B1420" t="s">
        <v>5133</v>
      </c>
    </row>
    <row r="1421" spans="1:2">
      <c r="A1421" t="s">
        <v>5134</v>
      </c>
      <c r="B1421" t="s">
        <v>5135</v>
      </c>
    </row>
    <row r="1422" spans="1:2">
      <c r="A1422" t="s">
        <v>5136</v>
      </c>
      <c r="B1422" t="s">
        <v>5137</v>
      </c>
    </row>
    <row r="1423" spans="1:2">
      <c r="A1423" t="s">
        <v>5138</v>
      </c>
      <c r="B1423" t="s">
        <v>5139</v>
      </c>
    </row>
    <row r="1424" spans="1:2">
      <c r="A1424" t="s">
        <v>5140</v>
      </c>
      <c r="B1424" t="s">
        <v>5141</v>
      </c>
    </row>
    <row r="1425" spans="1:2">
      <c r="A1425" t="s">
        <v>5142</v>
      </c>
      <c r="B1425" t="s">
        <v>5143</v>
      </c>
    </row>
    <row r="1426" spans="1:2">
      <c r="A1426" t="s">
        <v>5144</v>
      </c>
      <c r="B1426" t="s">
        <v>5145</v>
      </c>
    </row>
    <row r="1427" spans="1:2">
      <c r="A1427" t="s">
        <v>5146</v>
      </c>
      <c r="B1427" t="s">
        <v>5147</v>
      </c>
    </row>
    <row r="1428" spans="1:2">
      <c r="A1428" t="s">
        <v>5148</v>
      </c>
      <c r="B1428" t="s">
        <v>5149</v>
      </c>
    </row>
    <row r="1429" spans="1:2">
      <c r="A1429" t="s">
        <v>5150</v>
      </c>
      <c r="B1429" t="s">
        <v>5151</v>
      </c>
    </row>
    <row r="1430" spans="1:2">
      <c r="A1430" t="s">
        <v>5152</v>
      </c>
      <c r="B1430" t="s">
        <v>5153</v>
      </c>
    </row>
    <row r="1431" spans="1:2">
      <c r="A1431" t="s">
        <v>5154</v>
      </c>
      <c r="B1431" t="s">
        <v>5155</v>
      </c>
    </row>
    <row r="1432" spans="1:2">
      <c r="A1432" t="s">
        <v>5156</v>
      </c>
      <c r="B1432" t="s">
        <v>5157</v>
      </c>
    </row>
    <row r="1433" spans="1:2">
      <c r="A1433" t="s">
        <v>5158</v>
      </c>
      <c r="B1433" t="s">
        <v>5159</v>
      </c>
    </row>
    <row r="1434" spans="1:2">
      <c r="A1434" t="s">
        <v>5160</v>
      </c>
      <c r="B1434" t="s">
        <v>5161</v>
      </c>
    </row>
    <row r="1435" spans="1:2">
      <c r="A1435" t="s">
        <v>5162</v>
      </c>
      <c r="B1435" t="s">
        <v>5163</v>
      </c>
    </row>
    <row r="1436" spans="1:2">
      <c r="A1436" t="s">
        <v>5164</v>
      </c>
      <c r="B1436" t="s">
        <v>5165</v>
      </c>
    </row>
    <row r="1437" spans="1:2">
      <c r="A1437" t="s">
        <v>5166</v>
      </c>
      <c r="B1437" t="s">
        <v>5167</v>
      </c>
    </row>
    <row r="1438" spans="1:2">
      <c r="A1438" t="s">
        <v>5168</v>
      </c>
      <c r="B1438" t="s">
        <v>5169</v>
      </c>
    </row>
    <row r="1439" spans="1:2">
      <c r="A1439" t="s">
        <v>5170</v>
      </c>
      <c r="B1439" t="s">
        <v>5171</v>
      </c>
    </row>
    <row r="1440" spans="1:2">
      <c r="A1440" t="s">
        <v>5172</v>
      </c>
      <c r="B1440" t="s">
        <v>5173</v>
      </c>
    </row>
    <row r="1441" spans="1:2">
      <c r="A1441" t="s">
        <v>5174</v>
      </c>
      <c r="B1441" t="s">
        <v>5175</v>
      </c>
    </row>
    <row r="1442" spans="1:2">
      <c r="A1442" t="s">
        <v>5176</v>
      </c>
      <c r="B1442" t="s">
        <v>5177</v>
      </c>
    </row>
    <row r="1443" spans="1:2">
      <c r="A1443" t="s">
        <v>5178</v>
      </c>
      <c r="B1443" t="s">
        <v>5179</v>
      </c>
    </row>
    <row r="1444" spans="1:2">
      <c r="A1444" t="s">
        <v>5180</v>
      </c>
      <c r="B1444" t="s">
        <v>5181</v>
      </c>
    </row>
    <row r="1445" spans="1:2">
      <c r="A1445" t="s">
        <v>5182</v>
      </c>
      <c r="B1445" t="s">
        <v>5183</v>
      </c>
    </row>
    <row r="1446" spans="1:2">
      <c r="A1446" t="s">
        <v>5184</v>
      </c>
      <c r="B1446" t="s">
        <v>5185</v>
      </c>
    </row>
    <row r="1447" spans="1:2">
      <c r="A1447" t="s">
        <v>5186</v>
      </c>
      <c r="B1447" t="s">
        <v>5187</v>
      </c>
    </row>
    <row r="1448" spans="1:2">
      <c r="A1448" t="s">
        <v>5188</v>
      </c>
      <c r="B1448" t="s">
        <v>5189</v>
      </c>
    </row>
    <row r="1449" spans="1:2">
      <c r="A1449" t="s">
        <v>5190</v>
      </c>
      <c r="B1449" t="s">
        <v>5191</v>
      </c>
    </row>
    <row r="1450" spans="1:2">
      <c r="A1450" t="s">
        <v>5192</v>
      </c>
      <c r="B1450" t="s">
        <v>5193</v>
      </c>
    </row>
    <row r="1451" spans="1:2">
      <c r="A1451" t="s">
        <v>5194</v>
      </c>
      <c r="B1451" t="s">
        <v>5195</v>
      </c>
    </row>
    <row r="1452" spans="1:2">
      <c r="A1452" t="s">
        <v>5196</v>
      </c>
      <c r="B1452" t="s">
        <v>5197</v>
      </c>
    </row>
    <row r="1453" spans="1:2">
      <c r="A1453" t="s">
        <v>5198</v>
      </c>
      <c r="B1453" t="s">
        <v>5199</v>
      </c>
    </row>
    <row r="1454" spans="1:2">
      <c r="A1454" t="s">
        <v>5200</v>
      </c>
      <c r="B1454" t="s">
        <v>5201</v>
      </c>
    </row>
    <row r="1455" spans="1:2">
      <c r="A1455" t="s">
        <v>5202</v>
      </c>
      <c r="B1455" t="s">
        <v>5203</v>
      </c>
    </row>
    <row r="1456" spans="1:2">
      <c r="A1456" t="s">
        <v>5204</v>
      </c>
      <c r="B1456" t="s">
        <v>5205</v>
      </c>
    </row>
    <row r="1457" spans="1:2">
      <c r="A1457" t="s">
        <v>5206</v>
      </c>
      <c r="B1457" t="s">
        <v>5207</v>
      </c>
    </row>
    <row r="1458" spans="1:2">
      <c r="A1458" t="s">
        <v>5208</v>
      </c>
      <c r="B1458" t="s">
        <v>5209</v>
      </c>
    </row>
    <row r="1459" spans="1:2">
      <c r="A1459" t="s">
        <v>5210</v>
      </c>
      <c r="B1459" t="s">
        <v>5211</v>
      </c>
    </row>
    <row r="1460" spans="1:2">
      <c r="A1460" t="s">
        <v>5212</v>
      </c>
      <c r="B1460" t="s">
        <v>5213</v>
      </c>
    </row>
    <row r="1461" spans="1:2">
      <c r="A1461" t="s">
        <v>5214</v>
      </c>
      <c r="B1461" t="s">
        <v>5215</v>
      </c>
    </row>
    <row r="1462" spans="1:2">
      <c r="A1462" t="s">
        <v>5216</v>
      </c>
      <c r="B1462" t="s">
        <v>5217</v>
      </c>
    </row>
    <row r="1463" spans="1:2">
      <c r="A1463" t="s">
        <v>5218</v>
      </c>
      <c r="B1463" t="s">
        <v>5219</v>
      </c>
    </row>
    <row r="1464" spans="1:2">
      <c r="A1464" t="s">
        <v>5220</v>
      </c>
      <c r="B1464" t="s">
        <v>5221</v>
      </c>
    </row>
    <row r="1465" spans="1:2">
      <c r="A1465" t="s">
        <v>5222</v>
      </c>
      <c r="B1465" t="s">
        <v>5223</v>
      </c>
    </row>
    <row r="1466" spans="1:2">
      <c r="A1466" t="s">
        <v>5224</v>
      </c>
      <c r="B1466" t="s">
        <v>5225</v>
      </c>
    </row>
    <row r="1467" spans="1:2">
      <c r="A1467" t="s">
        <v>5226</v>
      </c>
      <c r="B1467" t="s">
        <v>5227</v>
      </c>
    </row>
    <row r="1468" spans="1:2">
      <c r="A1468" t="s">
        <v>5228</v>
      </c>
      <c r="B1468" t="s">
        <v>5229</v>
      </c>
    </row>
    <row r="1469" spans="1:2">
      <c r="A1469" t="s">
        <v>5230</v>
      </c>
      <c r="B1469" t="s">
        <v>5231</v>
      </c>
    </row>
    <row r="1470" spans="1:2">
      <c r="A1470" t="s">
        <v>5232</v>
      </c>
      <c r="B1470" t="s">
        <v>5233</v>
      </c>
    </row>
    <row r="1471" spans="1:2">
      <c r="A1471" t="s">
        <v>5234</v>
      </c>
      <c r="B1471" t="s">
        <v>5235</v>
      </c>
    </row>
    <row r="1472" spans="1:2">
      <c r="A1472" t="s">
        <v>5236</v>
      </c>
      <c r="B1472" t="s">
        <v>5237</v>
      </c>
    </row>
    <row r="1473" spans="1:2">
      <c r="A1473" t="s">
        <v>5238</v>
      </c>
      <c r="B1473" t="s">
        <v>5239</v>
      </c>
    </row>
    <row r="1474" spans="1:2">
      <c r="A1474" t="s">
        <v>5240</v>
      </c>
      <c r="B1474" t="s">
        <v>5241</v>
      </c>
    </row>
    <row r="1475" spans="1:2">
      <c r="A1475" t="s">
        <v>5242</v>
      </c>
      <c r="B1475" t="s">
        <v>5243</v>
      </c>
    </row>
    <row r="1476" spans="1:2">
      <c r="A1476" t="s">
        <v>5244</v>
      </c>
      <c r="B1476" t="s">
        <v>5245</v>
      </c>
    </row>
    <row r="1477" spans="1:2">
      <c r="A1477" t="s">
        <v>5246</v>
      </c>
      <c r="B1477" t="s">
        <v>5247</v>
      </c>
    </row>
    <row r="1478" spans="1:2">
      <c r="A1478" t="s">
        <v>5248</v>
      </c>
      <c r="B1478" t="s">
        <v>5249</v>
      </c>
    </row>
    <row r="1479" spans="1:2">
      <c r="A1479" t="s">
        <v>5250</v>
      </c>
      <c r="B1479" t="s">
        <v>5251</v>
      </c>
    </row>
    <row r="1480" spans="1:2">
      <c r="A1480" t="s">
        <v>5252</v>
      </c>
      <c r="B1480" t="s">
        <v>5253</v>
      </c>
    </row>
    <row r="1481" spans="1:2">
      <c r="A1481" t="s">
        <v>5254</v>
      </c>
      <c r="B1481" t="s">
        <v>5255</v>
      </c>
    </row>
    <row r="1482" spans="1:2">
      <c r="A1482" t="s">
        <v>5256</v>
      </c>
      <c r="B1482" t="s">
        <v>5257</v>
      </c>
    </row>
    <row r="1483" spans="1:2">
      <c r="A1483" t="s">
        <v>5258</v>
      </c>
      <c r="B1483" t="s">
        <v>5259</v>
      </c>
    </row>
    <row r="1484" spans="1:2">
      <c r="A1484" t="s">
        <v>5260</v>
      </c>
      <c r="B1484" t="s">
        <v>5261</v>
      </c>
    </row>
    <row r="1485" spans="1:2">
      <c r="A1485" t="s">
        <v>5262</v>
      </c>
      <c r="B1485" t="s">
        <v>5263</v>
      </c>
    </row>
    <row r="1486" spans="1:2">
      <c r="A1486" t="s">
        <v>5264</v>
      </c>
      <c r="B1486" t="s">
        <v>5265</v>
      </c>
    </row>
    <row r="1487" spans="1:2">
      <c r="A1487" t="s">
        <v>5266</v>
      </c>
      <c r="B1487" t="s">
        <v>5267</v>
      </c>
    </row>
    <row r="1488" spans="1:2">
      <c r="A1488" t="s">
        <v>5268</v>
      </c>
      <c r="B1488" t="s">
        <v>5269</v>
      </c>
    </row>
    <row r="1489" spans="1:2">
      <c r="A1489" t="s">
        <v>5270</v>
      </c>
      <c r="B1489" t="s">
        <v>5271</v>
      </c>
    </row>
    <row r="1490" spans="1:2">
      <c r="A1490" t="s">
        <v>5272</v>
      </c>
      <c r="B1490" t="s">
        <v>5273</v>
      </c>
    </row>
    <row r="1491" spans="1:2">
      <c r="A1491" t="s">
        <v>5274</v>
      </c>
      <c r="B1491" t="s">
        <v>5275</v>
      </c>
    </row>
    <row r="1492" spans="1:2">
      <c r="A1492" t="s">
        <v>5276</v>
      </c>
      <c r="B1492" t="s">
        <v>5277</v>
      </c>
    </row>
    <row r="1493" spans="1:2">
      <c r="A1493" t="s">
        <v>5278</v>
      </c>
      <c r="B1493" t="s">
        <v>5279</v>
      </c>
    </row>
    <row r="1494" spans="1:2">
      <c r="A1494" t="s">
        <v>5280</v>
      </c>
      <c r="B1494" t="s">
        <v>5281</v>
      </c>
    </row>
    <row r="1495" spans="1:2">
      <c r="A1495" t="s">
        <v>5282</v>
      </c>
      <c r="B1495" t="s">
        <v>5283</v>
      </c>
    </row>
    <row r="1496" spans="1:2">
      <c r="A1496" t="s">
        <v>5284</v>
      </c>
      <c r="B1496" t="s">
        <v>5285</v>
      </c>
    </row>
    <row r="1497" spans="1:2">
      <c r="A1497" t="s">
        <v>5286</v>
      </c>
      <c r="B1497" t="s">
        <v>5287</v>
      </c>
    </row>
    <row r="1498" spans="1:2">
      <c r="A1498" t="s">
        <v>5288</v>
      </c>
      <c r="B1498" t="s">
        <v>5289</v>
      </c>
    </row>
    <row r="1499" spans="1:2">
      <c r="A1499" t="s">
        <v>5290</v>
      </c>
      <c r="B1499" t="s">
        <v>5291</v>
      </c>
    </row>
    <row r="1500" spans="1:2">
      <c r="A1500" t="s">
        <v>5292</v>
      </c>
      <c r="B1500" t="s">
        <v>5293</v>
      </c>
    </row>
    <row r="1501" spans="1:2">
      <c r="A1501" t="s">
        <v>5294</v>
      </c>
      <c r="B1501" t="s">
        <v>5295</v>
      </c>
    </row>
    <row r="1502" spans="1:2">
      <c r="A1502" t="s">
        <v>5296</v>
      </c>
      <c r="B1502" t="s">
        <v>5297</v>
      </c>
    </row>
    <row r="1503" spans="1:2">
      <c r="A1503" t="s">
        <v>5298</v>
      </c>
      <c r="B1503" t="s">
        <v>5299</v>
      </c>
    </row>
    <row r="1504" spans="1:2">
      <c r="A1504" t="s">
        <v>5300</v>
      </c>
      <c r="B1504" t="s">
        <v>5301</v>
      </c>
    </row>
    <row r="1505" spans="1:2">
      <c r="A1505" t="s">
        <v>5302</v>
      </c>
      <c r="B1505" t="s">
        <v>5303</v>
      </c>
    </row>
    <row r="1506" spans="1:2">
      <c r="A1506" t="s">
        <v>5304</v>
      </c>
      <c r="B1506" t="s">
        <v>5305</v>
      </c>
    </row>
    <row r="1507" spans="1:2">
      <c r="A1507" t="s">
        <v>5306</v>
      </c>
      <c r="B1507" t="s">
        <v>5307</v>
      </c>
    </row>
    <row r="1508" spans="1:2">
      <c r="A1508" t="s">
        <v>5308</v>
      </c>
      <c r="B1508" t="s">
        <v>5309</v>
      </c>
    </row>
    <row r="1509" spans="1:2">
      <c r="A1509" t="s">
        <v>5310</v>
      </c>
      <c r="B1509" t="s">
        <v>5311</v>
      </c>
    </row>
    <row r="1510" spans="1:2">
      <c r="A1510" t="s">
        <v>5312</v>
      </c>
      <c r="B1510" t="s">
        <v>5313</v>
      </c>
    </row>
    <row r="1511" spans="1:2">
      <c r="A1511" t="s">
        <v>5314</v>
      </c>
      <c r="B1511" t="s">
        <v>5315</v>
      </c>
    </row>
    <row r="1512" spans="1:2">
      <c r="A1512" t="s">
        <v>5316</v>
      </c>
      <c r="B1512" t="s">
        <v>5317</v>
      </c>
    </row>
    <row r="1513" spans="1:2">
      <c r="A1513" t="s">
        <v>5318</v>
      </c>
      <c r="B1513" t="s">
        <v>5319</v>
      </c>
    </row>
    <row r="1514" spans="1:2">
      <c r="A1514" t="s">
        <v>5320</v>
      </c>
      <c r="B1514" t="s">
        <v>5321</v>
      </c>
    </row>
    <row r="1515" spans="1:2">
      <c r="A1515" t="s">
        <v>5322</v>
      </c>
      <c r="B1515" t="s">
        <v>5323</v>
      </c>
    </row>
    <row r="1516" spans="1:2">
      <c r="A1516" t="s">
        <v>5324</v>
      </c>
      <c r="B1516" t="s">
        <v>109</v>
      </c>
    </row>
    <row r="1517" spans="1:2">
      <c r="A1517" t="s">
        <v>5325</v>
      </c>
      <c r="B1517" t="s">
        <v>5326</v>
      </c>
    </row>
    <row r="1518" spans="1:2">
      <c r="A1518" t="s">
        <v>5327</v>
      </c>
      <c r="B1518" t="s">
        <v>5328</v>
      </c>
    </row>
    <row r="1519" spans="1:2">
      <c r="A1519" t="s">
        <v>5329</v>
      </c>
      <c r="B1519" t="s">
        <v>5330</v>
      </c>
    </row>
    <row r="1520" spans="1:2">
      <c r="A1520" t="s">
        <v>5331</v>
      </c>
      <c r="B1520" t="s">
        <v>5332</v>
      </c>
    </row>
    <row r="1521" spans="1:2">
      <c r="A1521" t="s">
        <v>5333</v>
      </c>
      <c r="B1521" t="s">
        <v>5334</v>
      </c>
    </row>
    <row r="1522" spans="1:2">
      <c r="A1522" t="s">
        <v>5335</v>
      </c>
      <c r="B1522" t="s">
        <v>5336</v>
      </c>
    </row>
    <row r="1523" spans="1:2">
      <c r="A1523" t="s">
        <v>5337</v>
      </c>
      <c r="B1523" t="s">
        <v>5338</v>
      </c>
    </row>
    <row r="1524" spans="1:2">
      <c r="A1524" t="s">
        <v>5339</v>
      </c>
      <c r="B1524" t="s">
        <v>5340</v>
      </c>
    </row>
    <row r="1525" spans="1:2">
      <c r="A1525" t="s">
        <v>5341</v>
      </c>
      <c r="B1525" t="s">
        <v>5342</v>
      </c>
    </row>
    <row r="1526" spans="1:2">
      <c r="A1526" t="s">
        <v>5343</v>
      </c>
      <c r="B1526" t="s">
        <v>5344</v>
      </c>
    </row>
    <row r="1527" spans="1:2">
      <c r="A1527" t="s">
        <v>5345</v>
      </c>
      <c r="B1527" t="s">
        <v>5346</v>
      </c>
    </row>
    <row r="1528" spans="1:2">
      <c r="A1528" t="s">
        <v>5347</v>
      </c>
      <c r="B1528" t="s">
        <v>5348</v>
      </c>
    </row>
    <row r="1529" spans="1:2">
      <c r="A1529" t="s">
        <v>5349</v>
      </c>
      <c r="B1529" t="s">
        <v>5350</v>
      </c>
    </row>
    <row r="1530" spans="1:2">
      <c r="A1530" t="s">
        <v>5351</v>
      </c>
      <c r="B1530" t="s">
        <v>5352</v>
      </c>
    </row>
    <row r="1531" spans="1:2">
      <c r="A1531" t="s">
        <v>5353</v>
      </c>
      <c r="B1531" t="s">
        <v>5354</v>
      </c>
    </row>
    <row r="1532" spans="1:2">
      <c r="A1532" t="s">
        <v>5355</v>
      </c>
      <c r="B1532" t="s">
        <v>5356</v>
      </c>
    </row>
    <row r="1533" spans="1:2">
      <c r="A1533" t="s">
        <v>5357</v>
      </c>
      <c r="B1533" t="s">
        <v>5358</v>
      </c>
    </row>
    <row r="1534" spans="1:2">
      <c r="A1534" t="s">
        <v>5359</v>
      </c>
      <c r="B1534" t="s">
        <v>5360</v>
      </c>
    </row>
    <row r="1535" spans="1:2">
      <c r="A1535" t="s">
        <v>5361</v>
      </c>
      <c r="B1535" t="s">
        <v>5362</v>
      </c>
    </row>
    <row r="1536" spans="1:2">
      <c r="A1536" t="s">
        <v>5363</v>
      </c>
      <c r="B1536" t="s">
        <v>5364</v>
      </c>
    </row>
    <row r="1537" spans="1:2">
      <c r="A1537" t="s">
        <v>5365</v>
      </c>
      <c r="B1537" t="s">
        <v>5366</v>
      </c>
    </row>
    <row r="1538" spans="1:2">
      <c r="A1538" t="s">
        <v>5367</v>
      </c>
      <c r="B1538" t="s">
        <v>5368</v>
      </c>
    </row>
    <row r="1539" spans="1:2">
      <c r="A1539" t="s">
        <v>5369</v>
      </c>
      <c r="B1539" t="s">
        <v>5370</v>
      </c>
    </row>
    <row r="1540" spans="1:2">
      <c r="A1540" t="s">
        <v>5371</v>
      </c>
      <c r="B1540" t="s">
        <v>5372</v>
      </c>
    </row>
    <row r="1541" spans="1:2">
      <c r="A1541" t="s">
        <v>5373</v>
      </c>
      <c r="B1541" t="s">
        <v>5374</v>
      </c>
    </row>
    <row r="1542" spans="1:2">
      <c r="A1542" t="s">
        <v>5375</v>
      </c>
      <c r="B1542" t="s">
        <v>5376</v>
      </c>
    </row>
    <row r="1543" spans="1:2">
      <c r="A1543" t="s">
        <v>5377</v>
      </c>
      <c r="B1543" t="s">
        <v>5378</v>
      </c>
    </row>
    <row r="1544" spans="1:2">
      <c r="A1544" t="s">
        <v>5379</v>
      </c>
      <c r="B1544" t="s">
        <v>5380</v>
      </c>
    </row>
    <row r="1545" spans="1:2">
      <c r="A1545" t="s">
        <v>5381</v>
      </c>
      <c r="B1545" t="s">
        <v>5382</v>
      </c>
    </row>
    <row r="1546" spans="1:2">
      <c r="A1546" t="s">
        <v>5383</v>
      </c>
      <c r="B1546" t="s">
        <v>5384</v>
      </c>
    </row>
    <row r="1547" spans="1:2">
      <c r="A1547" t="s">
        <v>5385</v>
      </c>
      <c r="B1547" t="s">
        <v>5386</v>
      </c>
    </row>
    <row r="1548" spans="1:2">
      <c r="A1548" t="s">
        <v>5387</v>
      </c>
      <c r="B1548" t="s">
        <v>5388</v>
      </c>
    </row>
    <row r="1549" spans="1:2">
      <c r="A1549" t="s">
        <v>5389</v>
      </c>
      <c r="B1549" t="s">
        <v>5390</v>
      </c>
    </row>
    <row r="1550" spans="1:2">
      <c r="A1550" t="s">
        <v>5391</v>
      </c>
      <c r="B1550" t="s">
        <v>5392</v>
      </c>
    </row>
    <row r="1551" spans="1:2">
      <c r="A1551" t="s">
        <v>5393</v>
      </c>
      <c r="B1551" t="s">
        <v>5394</v>
      </c>
    </row>
    <row r="1552" spans="1:2">
      <c r="A1552" t="s">
        <v>5395</v>
      </c>
      <c r="B1552" t="s">
        <v>5396</v>
      </c>
    </row>
    <row r="1553" spans="1:2">
      <c r="A1553" t="s">
        <v>5397</v>
      </c>
      <c r="B1553" t="s">
        <v>5398</v>
      </c>
    </row>
    <row r="1554" spans="1:2">
      <c r="A1554" t="s">
        <v>5399</v>
      </c>
      <c r="B1554" t="s">
        <v>5400</v>
      </c>
    </row>
    <row r="1555" spans="1:2">
      <c r="A1555" t="s">
        <v>5401</v>
      </c>
      <c r="B1555" t="s">
        <v>5402</v>
      </c>
    </row>
    <row r="1556" spans="1:2">
      <c r="A1556" t="s">
        <v>5403</v>
      </c>
      <c r="B1556" t="s">
        <v>5404</v>
      </c>
    </row>
    <row r="1557" spans="1:2">
      <c r="A1557" t="s">
        <v>5405</v>
      </c>
      <c r="B1557" t="s">
        <v>5406</v>
      </c>
    </row>
    <row r="1558" spans="1:2">
      <c r="A1558" t="s">
        <v>5407</v>
      </c>
      <c r="B1558" t="s">
        <v>5408</v>
      </c>
    </row>
    <row r="1559" spans="1:2">
      <c r="A1559" t="s">
        <v>5409</v>
      </c>
      <c r="B1559" t="s">
        <v>5410</v>
      </c>
    </row>
    <row r="1560" spans="1:2">
      <c r="A1560" t="s">
        <v>5411</v>
      </c>
      <c r="B1560" t="s">
        <v>5412</v>
      </c>
    </row>
    <row r="1561" spans="1:2">
      <c r="A1561" t="s">
        <v>5413</v>
      </c>
      <c r="B1561" t="s">
        <v>5414</v>
      </c>
    </row>
    <row r="1562" spans="1:2">
      <c r="A1562" t="s">
        <v>5415</v>
      </c>
      <c r="B1562" t="s">
        <v>5416</v>
      </c>
    </row>
    <row r="1563" spans="1:2">
      <c r="A1563" t="s">
        <v>5417</v>
      </c>
      <c r="B1563" t="s">
        <v>5418</v>
      </c>
    </row>
    <row r="1564" spans="1:2">
      <c r="A1564" t="s">
        <v>5419</v>
      </c>
      <c r="B1564" t="s">
        <v>5420</v>
      </c>
    </row>
    <row r="1565" spans="1:2">
      <c r="A1565" t="s">
        <v>5421</v>
      </c>
      <c r="B1565" t="s">
        <v>5422</v>
      </c>
    </row>
    <row r="1566" spans="1:2">
      <c r="A1566" t="s">
        <v>5423</v>
      </c>
      <c r="B1566" t="s">
        <v>5424</v>
      </c>
    </row>
    <row r="1567" spans="1:2">
      <c r="A1567" t="s">
        <v>5425</v>
      </c>
      <c r="B1567" t="s">
        <v>5426</v>
      </c>
    </row>
    <row r="1568" spans="1:2">
      <c r="A1568" t="s">
        <v>5427</v>
      </c>
      <c r="B1568" t="s">
        <v>5428</v>
      </c>
    </row>
    <row r="1569" spans="1:2">
      <c r="A1569" t="s">
        <v>5429</v>
      </c>
      <c r="B1569" t="s">
        <v>5430</v>
      </c>
    </row>
    <row r="1570" spans="1:2">
      <c r="A1570" t="s">
        <v>5431</v>
      </c>
      <c r="B1570" t="s">
        <v>5432</v>
      </c>
    </row>
    <row r="1571" spans="1:2">
      <c r="A1571" t="s">
        <v>5433</v>
      </c>
      <c r="B1571" t="s">
        <v>5434</v>
      </c>
    </row>
    <row r="1572" spans="1:2">
      <c r="A1572" t="s">
        <v>5435</v>
      </c>
      <c r="B1572" t="s">
        <v>5436</v>
      </c>
    </row>
    <row r="1573" spans="1:2">
      <c r="A1573" t="s">
        <v>5437</v>
      </c>
      <c r="B1573" t="s">
        <v>5438</v>
      </c>
    </row>
    <row r="1574" spans="1:2">
      <c r="A1574" t="s">
        <v>5439</v>
      </c>
      <c r="B1574" t="s">
        <v>5440</v>
      </c>
    </row>
    <row r="1575" spans="1:2">
      <c r="A1575" t="s">
        <v>5441</v>
      </c>
      <c r="B1575" t="s">
        <v>5442</v>
      </c>
    </row>
    <row r="1576" spans="1:2">
      <c r="A1576" t="s">
        <v>5443</v>
      </c>
      <c r="B1576" t="s">
        <v>5444</v>
      </c>
    </row>
    <row r="1577" spans="1:2">
      <c r="A1577" t="s">
        <v>5445</v>
      </c>
      <c r="B1577" t="s">
        <v>5446</v>
      </c>
    </row>
    <row r="1578" spans="1:2">
      <c r="A1578" t="s">
        <v>5447</v>
      </c>
      <c r="B1578" t="s">
        <v>5448</v>
      </c>
    </row>
    <row r="1579" spans="1:2">
      <c r="A1579" t="s">
        <v>5449</v>
      </c>
      <c r="B1579" t="s">
        <v>5450</v>
      </c>
    </row>
    <row r="1580" spans="1:2">
      <c r="A1580" t="s">
        <v>5451</v>
      </c>
      <c r="B1580" t="s">
        <v>5452</v>
      </c>
    </row>
    <row r="1581" spans="1:2">
      <c r="A1581" t="s">
        <v>5453</v>
      </c>
      <c r="B1581" t="s">
        <v>5454</v>
      </c>
    </row>
    <row r="1582" spans="1:2">
      <c r="A1582" t="s">
        <v>5455</v>
      </c>
      <c r="B1582" t="s">
        <v>5456</v>
      </c>
    </row>
    <row r="1583" spans="1:2">
      <c r="A1583" t="s">
        <v>5457</v>
      </c>
      <c r="B1583" t="s">
        <v>5458</v>
      </c>
    </row>
    <row r="1584" spans="1:2">
      <c r="A1584" t="s">
        <v>5459</v>
      </c>
      <c r="B1584" t="s">
        <v>5460</v>
      </c>
    </row>
    <row r="1585" spans="1:2">
      <c r="A1585" t="s">
        <v>5461</v>
      </c>
      <c r="B1585" t="s">
        <v>5462</v>
      </c>
    </row>
    <row r="1586" spans="1:2">
      <c r="A1586" t="s">
        <v>5463</v>
      </c>
      <c r="B1586" t="s">
        <v>5464</v>
      </c>
    </row>
    <row r="1587" spans="1:2">
      <c r="A1587" t="s">
        <v>5465</v>
      </c>
      <c r="B1587" t="s">
        <v>5466</v>
      </c>
    </row>
    <row r="1588" spans="1:2">
      <c r="A1588" t="s">
        <v>5467</v>
      </c>
      <c r="B1588" t="s">
        <v>5468</v>
      </c>
    </row>
    <row r="1589" spans="1:2">
      <c r="A1589" t="s">
        <v>5469</v>
      </c>
      <c r="B1589" t="s">
        <v>5470</v>
      </c>
    </row>
    <row r="1590" spans="1:2">
      <c r="A1590" t="s">
        <v>5471</v>
      </c>
      <c r="B1590" t="s">
        <v>5472</v>
      </c>
    </row>
    <row r="1591" spans="1:2">
      <c r="A1591" t="s">
        <v>5473</v>
      </c>
      <c r="B1591" t="s">
        <v>5474</v>
      </c>
    </row>
    <row r="1592" spans="1:2">
      <c r="A1592" t="s">
        <v>5475</v>
      </c>
      <c r="B1592" t="s">
        <v>5476</v>
      </c>
    </row>
    <row r="1593" spans="1:2">
      <c r="A1593" t="s">
        <v>5477</v>
      </c>
      <c r="B1593" t="s">
        <v>5478</v>
      </c>
    </row>
    <row r="1594" spans="1:2">
      <c r="A1594" t="s">
        <v>5479</v>
      </c>
      <c r="B1594" t="s">
        <v>5480</v>
      </c>
    </row>
    <row r="1595" spans="1:2">
      <c r="A1595" t="s">
        <v>5481</v>
      </c>
      <c r="B1595" t="s">
        <v>5482</v>
      </c>
    </row>
    <row r="1596" spans="1:2">
      <c r="A1596" t="s">
        <v>5483</v>
      </c>
      <c r="B1596" t="s">
        <v>5484</v>
      </c>
    </row>
    <row r="1597" spans="1:2">
      <c r="A1597" t="s">
        <v>5485</v>
      </c>
      <c r="B1597" t="s">
        <v>5486</v>
      </c>
    </row>
    <row r="1598" spans="1:2">
      <c r="A1598" t="s">
        <v>5487</v>
      </c>
      <c r="B1598" t="s">
        <v>5488</v>
      </c>
    </row>
    <row r="1599" spans="1:2">
      <c r="A1599" t="s">
        <v>5489</v>
      </c>
      <c r="B1599" t="s">
        <v>5490</v>
      </c>
    </row>
    <row r="1600" spans="1:2">
      <c r="A1600" t="s">
        <v>5491</v>
      </c>
      <c r="B1600" t="s">
        <v>5492</v>
      </c>
    </row>
    <row r="1601" spans="1:2">
      <c r="A1601" t="s">
        <v>5493</v>
      </c>
      <c r="B1601" t="s">
        <v>5494</v>
      </c>
    </row>
    <row r="1602" spans="1:2">
      <c r="A1602" t="s">
        <v>5495</v>
      </c>
      <c r="B1602" t="s">
        <v>5496</v>
      </c>
    </row>
    <row r="1603" spans="1:2">
      <c r="A1603" t="s">
        <v>5497</v>
      </c>
      <c r="B1603" t="s">
        <v>5498</v>
      </c>
    </row>
    <row r="1604" spans="1:2">
      <c r="A1604" t="s">
        <v>5499</v>
      </c>
      <c r="B1604" t="s">
        <v>5500</v>
      </c>
    </row>
    <row r="1605" spans="1:2">
      <c r="A1605" t="s">
        <v>5501</v>
      </c>
      <c r="B1605" t="s">
        <v>5502</v>
      </c>
    </row>
    <row r="1606" spans="1:2">
      <c r="A1606" t="s">
        <v>5503</v>
      </c>
      <c r="B1606" t="s">
        <v>5504</v>
      </c>
    </row>
    <row r="1607" spans="1:2">
      <c r="A1607" t="s">
        <v>5505</v>
      </c>
      <c r="B1607" t="s">
        <v>5506</v>
      </c>
    </row>
    <row r="1608" spans="1:2">
      <c r="A1608" t="s">
        <v>5507</v>
      </c>
      <c r="B1608" t="s">
        <v>5508</v>
      </c>
    </row>
    <row r="1609" spans="1:2">
      <c r="A1609" t="s">
        <v>5509</v>
      </c>
      <c r="B1609" t="s">
        <v>5510</v>
      </c>
    </row>
    <row r="1610" spans="1:2">
      <c r="A1610" t="s">
        <v>5511</v>
      </c>
      <c r="B1610" t="s">
        <v>5512</v>
      </c>
    </row>
    <row r="1611" spans="1:2">
      <c r="A1611" t="s">
        <v>5513</v>
      </c>
      <c r="B1611" t="s">
        <v>5514</v>
      </c>
    </row>
    <row r="1612" spans="1:2">
      <c r="A1612" t="s">
        <v>5515</v>
      </c>
      <c r="B1612" t="s">
        <v>5516</v>
      </c>
    </row>
    <row r="1613" spans="1:2">
      <c r="A1613" t="s">
        <v>5517</v>
      </c>
      <c r="B1613" t="s">
        <v>5518</v>
      </c>
    </row>
    <row r="1614" spans="1:2">
      <c r="A1614" t="s">
        <v>5519</v>
      </c>
      <c r="B1614" t="s">
        <v>5520</v>
      </c>
    </row>
    <row r="1615" spans="1:2">
      <c r="A1615" t="s">
        <v>5521</v>
      </c>
      <c r="B1615" t="s">
        <v>5522</v>
      </c>
    </row>
    <row r="1616" spans="1:2">
      <c r="A1616" t="s">
        <v>5523</v>
      </c>
      <c r="B1616" t="s">
        <v>5524</v>
      </c>
    </row>
    <row r="1617" spans="1:2">
      <c r="A1617" t="s">
        <v>5525</v>
      </c>
      <c r="B1617" t="s">
        <v>5526</v>
      </c>
    </row>
    <row r="1618" spans="1:2">
      <c r="A1618" t="s">
        <v>5527</v>
      </c>
      <c r="B1618" t="s">
        <v>5528</v>
      </c>
    </row>
    <row r="1619" spans="1:2">
      <c r="A1619" t="s">
        <v>5529</v>
      </c>
      <c r="B1619" t="s">
        <v>5530</v>
      </c>
    </row>
    <row r="1620" spans="1:2">
      <c r="A1620" t="s">
        <v>5531</v>
      </c>
      <c r="B1620" t="s">
        <v>5532</v>
      </c>
    </row>
    <row r="1621" spans="1:2">
      <c r="A1621" t="s">
        <v>5533</v>
      </c>
      <c r="B1621" t="s">
        <v>5534</v>
      </c>
    </row>
    <row r="1622" spans="1:2">
      <c r="A1622" t="s">
        <v>5535</v>
      </c>
      <c r="B1622" t="s">
        <v>5536</v>
      </c>
    </row>
    <row r="1623" spans="1:2">
      <c r="A1623" t="s">
        <v>5537</v>
      </c>
      <c r="B1623" t="s">
        <v>5538</v>
      </c>
    </row>
    <row r="1624" spans="1:2">
      <c r="A1624" t="s">
        <v>5539</v>
      </c>
      <c r="B1624" t="s">
        <v>5540</v>
      </c>
    </row>
    <row r="1625" spans="1:2">
      <c r="A1625" t="s">
        <v>5541</v>
      </c>
      <c r="B1625" t="s">
        <v>5542</v>
      </c>
    </row>
    <row r="1626" spans="1:2">
      <c r="A1626" t="s">
        <v>5543</v>
      </c>
      <c r="B1626" t="s">
        <v>5544</v>
      </c>
    </row>
    <row r="1627" spans="1:2">
      <c r="A1627" t="s">
        <v>5545</v>
      </c>
      <c r="B1627" t="s">
        <v>5546</v>
      </c>
    </row>
    <row r="1628" spans="1:2">
      <c r="A1628" t="s">
        <v>5547</v>
      </c>
      <c r="B1628" t="s">
        <v>5548</v>
      </c>
    </row>
    <row r="1629" spans="1:2">
      <c r="A1629" t="s">
        <v>5549</v>
      </c>
      <c r="B1629" t="s">
        <v>5550</v>
      </c>
    </row>
    <row r="1630" spans="1:2">
      <c r="A1630" t="s">
        <v>5551</v>
      </c>
      <c r="B1630" t="s">
        <v>5552</v>
      </c>
    </row>
    <row r="1631" spans="1:2">
      <c r="A1631" t="s">
        <v>5553</v>
      </c>
      <c r="B1631" t="s">
        <v>5554</v>
      </c>
    </row>
    <row r="1632" spans="1:2">
      <c r="A1632" t="s">
        <v>5555</v>
      </c>
      <c r="B1632" t="s">
        <v>5556</v>
      </c>
    </row>
    <row r="1633" spans="1:2">
      <c r="A1633" t="s">
        <v>5557</v>
      </c>
      <c r="B1633" t="s">
        <v>5558</v>
      </c>
    </row>
    <row r="1634" spans="1:2">
      <c r="A1634" t="s">
        <v>5559</v>
      </c>
      <c r="B1634" t="s">
        <v>5560</v>
      </c>
    </row>
    <row r="1635" spans="1:2">
      <c r="A1635" t="s">
        <v>5561</v>
      </c>
      <c r="B1635" t="s">
        <v>5562</v>
      </c>
    </row>
    <row r="1636" spans="1:2">
      <c r="A1636" t="s">
        <v>5563</v>
      </c>
      <c r="B1636" t="s">
        <v>5564</v>
      </c>
    </row>
    <row r="1637" spans="1:2">
      <c r="A1637" t="s">
        <v>5565</v>
      </c>
      <c r="B1637" t="s">
        <v>5566</v>
      </c>
    </row>
    <row r="1638" spans="1:2">
      <c r="A1638" t="s">
        <v>5567</v>
      </c>
      <c r="B1638" t="s">
        <v>5568</v>
      </c>
    </row>
    <row r="1639" spans="1:2">
      <c r="A1639" t="s">
        <v>5569</v>
      </c>
      <c r="B1639" t="s">
        <v>5570</v>
      </c>
    </row>
    <row r="1640" spans="1:2">
      <c r="A1640" t="s">
        <v>5571</v>
      </c>
      <c r="B1640" t="s">
        <v>5572</v>
      </c>
    </row>
    <row r="1641" spans="1:2">
      <c r="A1641" t="s">
        <v>5573</v>
      </c>
      <c r="B1641" t="s">
        <v>5574</v>
      </c>
    </row>
    <row r="1642" spans="1:2">
      <c r="A1642" t="s">
        <v>5575</v>
      </c>
      <c r="B1642" t="s">
        <v>5576</v>
      </c>
    </row>
    <row r="1643" spans="1:2">
      <c r="A1643" t="s">
        <v>5577</v>
      </c>
      <c r="B1643" t="s">
        <v>5578</v>
      </c>
    </row>
    <row r="1644" spans="1:2">
      <c r="A1644" t="s">
        <v>5579</v>
      </c>
      <c r="B1644" t="s">
        <v>5580</v>
      </c>
    </row>
    <row r="1645" spans="1:2">
      <c r="A1645" t="s">
        <v>5581</v>
      </c>
      <c r="B1645" t="s">
        <v>5582</v>
      </c>
    </row>
    <row r="1646" spans="1:2">
      <c r="A1646" t="s">
        <v>5583</v>
      </c>
      <c r="B1646" t="s">
        <v>5584</v>
      </c>
    </row>
    <row r="1647" spans="1:2">
      <c r="A1647" t="s">
        <v>5585</v>
      </c>
      <c r="B1647" t="s">
        <v>5586</v>
      </c>
    </row>
    <row r="1648" spans="1:2">
      <c r="A1648" t="s">
        <v>5587</v>
      </c>
      <c r="B1648" t="s">
        <v>5588</v>
      </c>
    </row>
    <row r="1649" spans="1:2">
      <c r="A1649" t="s">
        <v>5589</v>
      </c>
      <c r="B1649" t="s">
        <v>5590</v>
      </c>
    </row>
    <row r="1650" spans="1:2">
      <c r="A1650" t="s">
        <v>5591</v>
      </c>
      <c r="B1650" t="s">
        <v>5592</v>
      </c>
    </row>
    <row r="1651" spans="1:2">
      <c r="A1651" t="s">
        <v>5593</v>
      </c>
      <c r="B1651" t="s">
        <v>5594</v>
      </c>
    </row>
    <row r="1652" spans="1:2">
      <c r="A1652" t="s">
        <v>5595</v>
      </c>
      <c r="B1652" t="s">
        <v>5596</v>
      </c>
    </row>
    <row r="1653" spans="1:2">
      <c r="A1653" t="s">
        <v>5597</v>
      </c>
      <c r="B1653" t="s">
        <v>5598</v>
      </c>
    </row>
    <row r="1654" spans="1:2">
      <c r="A1654" t="s">
        <v>5599</v>
      </c>
      <c r="B1654" t="s">
        <v>5600</v>
      </c>
    </row>
    <row r="1655" spans="1:2">
      <c r="A1655" t="s">
        <v>5601</v>
      </c>
      <c r="B1655" t="s">
        <v>5602</v>
      </c>
    </row>
    <row r="1656" spans="1:2">
      <c r="A1656" t="s">
        <v>5603</v>
      </c>
      <c r="B1656" t="s">
        <v>5604</v>
      </c>
    </row>
    <row r="1657" spans="1:2">
      <c r="A1657" t="s">
        <v>5605</v>
      </c>
      <c r="B1657" t="s">
        <v>5606</v>
      </c>
    </row>
    <row r="1658" spans="1:2">
      <c r="A1658" t="s">
        <v>5607</v>
      </c>
      <c r="B1658" t="s">
        <v>5608</v>
      </c>
    </row>
    <row r="1659" spans="1:2">
      <c r="A1659" t="s">
        <v>5609</v>
      </c>
      <c r="B1659" t="s">
        <v>5610</v>
      </c>
    </row>
    <row r="1660" spans="1:2">
      <c r="A1660" t="s">
        <v>5611</v>
      </c>
      <c r="B1660" t="s">
        <v>5612</v>
      </c>
    </row>
    <row r="1661" spans="1:2">
      <c r="A1661" t="s">
        <v>5613</v>
      </c>
      <c r="B1661" t="s">
        <v>5614</v>
      </c>
    </row>
    <row r="1662" spans="1:2">
      <c r="A1662" t="s">
        <v>5615</v>
      </c>
      <c r="B1662" t="s">
        <v>5616</v>
      </c>
    </row>
    <row r="1663" spans="1:2">
      <c r="A1663" t="s">
        <v>5617</v>
      </c>
      <c r="B1663" t="s">
        <v>5618</v>
      </c>
    </row>
    <row r="1664" spans="1:2">
      <c r="A1664" t="s">
        <v>5619</v>
      </c>
      <c r="B1664" t="s">
        <v>5620</v>
      </c>
    </row>
    <row r="1665" spans="1:2">
      <c r="A1665" t="s">
        <v>5621</v>
      </c>
      <c r="B1665" t="s">
        <v>5622</v>
      </c>
    </row>
    <row r="1666" spans="1:2">
      <c r="A1666" t="s">
        <v>5623</v>
      </c>
      <c r="B1666" t="s">
        <v>5624</v>
      </c>
    </row>
    <row r="1667" spans="1:2">
      <c r="A1667" t="s">
        <v>5625</v>
      </c>
      <c r="B1667" t="s">
        <v>5626</v>
      </c>
    </row>
    <row r="1668" spans="1:2">
      <c r="A1668" t="s">
        <v>5627</v>
      </c>
      <c r="B1668" t="s">
        <v>5628</v>
      </c>
    </row>
    <row r="1669" spans="1:2">
      <c r="A1669" t="s">
        <v>5629</v>
      </c>
      <c r="B1669" t="s">
        <v>5630</v>
      </c>
    </row>
    <row r="1670" spans="1:2">
      <c r="A1670" t="s">
        <v>5631</v>
      </c>
      <c r="B1670" t="s">
        <v>5632</v>
      </c>
    </row>
    <row r="1671" spans="1:2">
      <c r="A1671" t="s">
        <v>5633</v>
      </c>
      <c r="B1671" t="s">
        <v>5634</v>
      </c>
    </row>
    <row r="1672" spans="1:2">
      <c r="A1672" t="s">
        <v>5635</v>
      </c>
      <c r="B1672" t="s">
        <v>5636</v>
      </c>
    </row>
    <row r="1673" spans="1:2">
      <c r="A1673" t="s">
        <v>5637</v>
      </c>
      <c r="B1673" t="s">
        <v>5638</v>
      </c>
    </row>
    <row r="1674" spans="1:2">
      <c r="A1674" t="s">
        <v>5639</v>
      </c>
      <c r="B1674" t="s">
        <v>5640</v>
      </c>
    </row>
    <row r="1675" spans="1:2">
      <c r="A1675" t="s">
        <v>5641</v>
      </c>
      <c r="B1675" t="s">
        <v>5642</v>
      </c>
    </row>
    <row r="1676" spans="1:2">
      <c r="A1676" t="s">
        <v>5643</v>
      </c>
      <c r="B1676" t="s">
        <v>5644</v>
      </c>
    </row>
    <row r="1677" spans="1:2">
      <c r="A1677" t="s">
        <v>5645</v>
      </c>
      <c r="B1677" t="s">
        <v>5646</v>
      </c>
    </row>
    <row r="1678" spans="1:2">
      <c r="A1678" t="s">
        <v>5647</v>
      </c>
      <c r="B1678" t="s">
        <v>5648</v>
      </c>
    </row>
    <row r="1679" spans="1:2">
      <c r="A1679" t="s">
        <v>5649</v>
      </c>
      <c r="B1679" t="s">
        <v>5650</v>
      </c>
    </row>
    <row r="1680" spans="1:2">
      <c r="A1680" t="s">
        <v>5651</v>
      </c>
      <c r="B1680" t="s">
        <v>5652</v>
      </c>
    </row>
    <row r="1681" spans="1:2">
      <c r="A1681" t="s">
        <v>5653</v>
      </c>
      <c r="B1681" t="s">
        <v>5654</v>
      </c>
    </row>
    <row r="1682" spans="1:2">
      <c r="A1682" t="s">
        <v>5655</v>
      </c>
      <c r="B1682" t="s">
        <v>5656</v>
      </c>
    </row>
    <row r="1683" spans="1:2">
      <c r="A1683" t="s">
        <v>5657</v>
      </c>
      <c r="B1683" t="s">
        <v>5658</v>
      </c>
    </row>
    <row r="1684" spans="1:2">
      <c r="A1684" t="s">
        <v>5659</v>
      </c>
      <c r="B1684" t="s">
        <v>5660</v>
      </c>
    </row>
    <row r="1685" spans="1:2">
      <c r="A1685" t="s">
        <v>5661</v>
      </c>
      <c r="B1685" t="s">
        <v>5662</v>
      </c>
    </row>
    <row r="1686" spans="1:2">
      <c r="A1686" t="s">
        <v>5663</v>
      </c>
      <c r="B1686" t="s">
        <v>5664</v>
      </c>
    </row>
    <row r="1687" spans="1:2">
      <c r="A1687" t="s">
        <v>5665</v>
      </c>
      <c r="B1687" t="s">
        <v>5666</v>
      </c>
    </row>
    <row r="1688" spans="1:2">
      <c r="A1688" t="s">
        <v>5667</v>
      </c>
      <c r="B1688" t="s">
        <v>5668</v>
      </c>
    </row>
    <row r="1689" spans="1:2">
      <c r="A1689" t="s">
        <v>5669</v>
      </c>
      <c r="B1689" t="s">
        <v>5670</v>
      </c>
    </row>
    <row r="1690" spans="1:2">
      <c r="A1690" t="s">
        <v>5671</v>
      </c>
      <c r="B1690" t="s">
        <v>5672</v>
      </c>
    </row>
    <row r="1691" spans="1:2">
      <c r="A1691" t="s">
        <v>5673</v>
      </c>
      <c r="B1691" t="s">
        <v>5674</v>
      </c>
    </row>
    <row r="1692" spans="1:2">
      <c r="A1692" t="s">
        <v>5675</v>
      </c>
      <c r="B1692" t="s">
        <v>5676</v>
      </c>
    </row>
    <row r="1693" spans="1:2">
      <c r="A1693" t="s">
        <v>5677</v>
      </c>
      <c r="B1693" t="s">
        <v>5678</v>
      </c>
    </row>
    <row r="1694" spans="1:2">
      <c r="A1694" t="s">
        <v>5679</v>
      </c>
      <c r="B1694" t="s">
        <v>5680</v>
      </c>
    </row>
    <row r="1695" spans="1:2">
      <c r="A1695" t="s">
        <v>5681</v>
      </c>
      <c r="B1695" t="s">
        <v>5682</v>
      </c>
    </row>
    <row r="1696" spans="1:2">
      <c r="A1696" t="s">
        <v>5683</v>
      </c>
      <c r="B1696" t="s">
        <v>5684</v>
      </c>
    </row>
    <row r="1697" spans="1:2">
      <c r="A1697" t="s">
        <v>5685</v>
      </c>
      <c r="B1697" t="s">
        <v>5686</v>
      </c>
    </row>
    <row r="1698" spans="1:2">
      <c r="A1698" t="s">
        <v>5687</v>
      </c>
      <c r="B1698" t="s">
        <v>5688</v>
      </c>
    </row>
    <row r="1699" spans="1:2">
      <c r="A1699" t="s">
        <v>5689</v>
      </c>
      <c r="B1699" t="s">
        <v>5690</v>
      </c>
    </row>
    <row r="1700" spans="1:2">
      <c r="A1700" t="s">
        <v>5691</v>
      </c>
      <c r="B1700" t="s">
        <v>5692</v>
      </c>
    </row>
    <row r="1701" spans="1:2">
      <c r="A1701" t="s">
        <v>5693</v>
      </c>
      <c r="B1701" t="s">
        <v>5694</v>
      </c>
    </row>
    <row r="1702" spans="1:2">
      <c r="A1702" t="s">
        <v>5695</v>
      </c>
      <c r="B1702" t="s">
        <v>5696</v>
      </c>
    </row>
    <row r="1703" spans="1:2">
      <c r="A1703" t="s">
        <v>5697</v>
      </c>
      <c r="B1703" t="s">
        <v>5698</v>
      </c>
    </row>
    <row r="1704" spans="1:2">
      <c r="A1704" t="s">
        <v>5699</v>
      </c>
      <c r="B1704" t="s">
        <v>5700</v>
      </c>
    </row>
    <row r="1705" spans="1:2">
      <c r="A1705" t="s">
        <v>5701</v>
      </c>
      <c r="B1705" t="s">
        <v>5702</v>
      </c>
    </row>
    <row r="1706" spans="1:2">
      <c r="A1706" t="s">
        <v>5703</v>
      </c>
      <c r="B1706" t="s">
        <v>5704</v>
      </c>
    </row>
    <row r="1707" spans="1:2">
      <c r="A1707" t="s">
        <v>5705</v>
      </c>
      <c r="B1707" t="s">
        <v>5706</v>
      </c>
    </row>
    <row r="1708" spans="1:2">
      <c r="A1708" t="s">
        <v>5707</v>
      </c>
      <c r="B1708" t="s">
        <v>5708</v>
      </c>
    </row>
    <row r="1709" spans="1:2">
      <c r="A1709" t="s">
        <v>5709</v>
      </c>
      <c r="B1709" t="s">
        <v>5710</v>
      </c>
    </row>
    <row r="1710" spans="1:2">
      <c r="A1710" t="s">
        <v>5711</v>
      </c>
      <c r="B1710" t="s">
        <v>5712</v>
      </c>
    </row>
    <row r="1711" spans="1:2">
      <c r="A1711" t="s">
        <v>5713</v>
      </c>
      <c r="B1711" t="s">
        <v>5714</v>
      </c>
    </row>
    <row r="1712" spans="1:2">
      <c r="A1712" t="s">
        <v>5715</v>
      </c>
      <c r="B1712" t="s">
        <v>5716</v>
      </c>
    </row>
    <row r="1713" spans="1:2">
      <c r="A1713" t="s">
        <v>5717</v>
      </c>
      <c r="B1713" t="s">
        <v>5718</v>
      </c>
    </row>
    <row r="1714" spans="1:2">
      <c r="A1714" t="s">
        <v>5719</v>
      </c>
      <c r="B1714" t="s">
        <v>5720</v>
      </c>
    </row>
    <row r="1715" spans="1:2">
      <c r="A1715" t="s">
        <v>5721</v>
      </c>
      <c r="B1715" t="s">
        <v>5722</v>
      </c>
    </row>
    <row r="1716" spans="1:2">
      <c r="A1716" t="s">
        <v>5723</v>
      </c>
      <c r="B1716" t="s">
        <v>5724</v>
      </c>
    </row>
    <row r="1717" spans="1:2">
      <c r="A1717" t="s">
        <v>5723</v>
      </c>
      <c r="B1717" t="s">
        <v>5725</v>
      </c>
    </row>
    <row r="1718" spans="1:2">
      <c r="A1718" t="s">
        <v>5723</v>
      </c>
      <c r="B1718" t="s">
        <v>5726</v>
      </c>
    </row>
    <row r="1719" spans="1:2">
      <c r="A1719" t="s">
        <v>5727</v>
      </c>
      <c r="B1719" t="s">
        <v>5728</v>
      </c>
    </row>
    <row r="1720" spans="1:2">
      <c r="A1720" t="s">
        <v>5727</v>
      </c>
      <c r="B1720" t="s">
        <v>5729</v>
      </c>
    </row>
    <row r="1721" spans="1:2">
      <c r="A1721" t="s">
        <v>5727</v>
      </c>
      <c r="B1721" t="s">
        <v>5730</v>
      </c>
    </row>
    <row r="1722" spans="1:2">
      <c r="A1722" t="s">
        <v>5731</v>
      </c>
      <c r="B1722" t="s">
        <v>5732</v>
      </c>
    </row>
    <row r="1723" spans="1:2">
      <c r="A1723" t="s">
        <v>5733</v>
      </c>
      <c r="B1723" t="s">
        <v>5734</v>
      </c>
    </row>
    <row r="1724" spans="1:2">
      <c r="A1724" t="s">
        <v>5735</v>
      </c>
      <c r="B1724" t="s">
        <v>5736</v>
      </c>
    </row>
    <row r="1725" spans="1:2">
      <c r="A1725" t="s">
        <v>5737</v>
      </c>
      <c r="B1725" t="s">
        <v>5738</v>
      </c>
    </row>
    <row r="1726" spans="1:2">
      <c r="A1726" t="s">
        <v>5737</v>
      </c>
      <c r="B1726" t="s">
        <v>5739</v>
      </c>
    </row>
    <row r="1727" spans="1:2">
      <c r="A1727" t="s">
        <v>5737</v>
      </c>
      <c r="B1727" t="s">
        <v>5740</v>
      </c>
    </row>
    <row r="1728" spans="1:2">
      <c r="A1728" t="s">
        <v>5741</v>
      </c>
      <c r="B1728" t="s">
        <v>5742</v>
      </c>
    </row>
    <row r="1729" spans="1:2">
      <c r="A1729" t="s">
        <v>5741</v>
      </c>
      <c r="B1729" t="s">
        <v>5743</v>
      </c>
    </row>
    <row r="1730" spans="1:2">
      <c r="A1730" t="s">
        <v>5741</v>
      </c>
      <c r="B1730" t="s">
        <v>5744</v>
      </c>
    </row>
    <row r="1731" spans="1:2">
      <c r="A1731" t="s">
        <v>5745</v>
      </c>
      <c r="B1731" t="s">
        <v>5746</v>
      </c>
    </row>
    <row r="1732" spans="1:2">
      <c r="A1732" t="s">
        <v>5745</v>
      </c>
      <c r="B1732" t="s">
        <v>5747</v>
      </c>
    </row>
    <row r="1733" spans="1:2">
      <c r="A1733" t="s">
        <v>5748</v>
      </c>
      <c r="B1733" t="s">
        <v>5749</v>
      </c>
    </row>
    <row r="1734" spans="1:2">
      <c r="A1734" t="s">
        <v>5748</v>
      </c>
      <c r="B1734" t="s">
        <v>5750</v>
      </c>
    </row>
    <row r="1735" spans="1:2">
      <c r="A1735" t="s">
        <v>5748</v>
      </c>
      <c r="B1735" t="s">
        <v>5751</v>
      </c>
    </row>
    <row r="1736" spans="1:2">
      <c r="A1736" t="s">
        <v>5752</v>
      </c>
      <c r="B1736" t="s">
        <v>5753</v>
      </c>
    </row>
    <row r="1737" spans="1:2">
      <c r="A1737" t="s">
        <v>5754</v>
      </c>
      <c r="B1737" t="s">
        <v>5755</v>
      </c>
    </row>
    <row r="1738" spans="1:2">
      <c r="A1738" t="s">
        <v>5756</v>
      </c>
      <c r="B1738" t="s">
        <v>5757</v>
      </c>
    </row>
    <row r="1739" spans="1:2">
      <c r="A1739" t="s">
        <v>5758</v>
      </c>
      <c r="B1739" t="s">
        <v>5759</v>
      </c>
    </row>
    <row r="1740" spans="1:2">
      <c r="A1740" t="s">
        <v>5760</v>
      </c>
      <c r="B1740" t="s">
        <v>5761</v>
      </c>
    </row>
    <row r="1741" spans="1:2">
      <c r="A1741" t="s">
        <v>5762</v>
      </c>
      <c r="B1741" t="s">
        <v>5763</v>
      </c>
    </row>
    <row r="1742" spans="1:2">
      <c r="A1742" t="s">
        <v>5764</v>
      </c>
      <c r="B1742" t="s">
        <v>5765</v>
      </c>
    </row>
    <row r="1743" spans="1:2">
      <c r="A1743" t="s">
        <v>5766</v>
      </c>
      <c r="B1743" t="s">
        <v>5767</v>
      </c>
    </row>
    <row r="1744" spans="1:2">
      <c r="A1744" t="s">
        <v>5768</v>
      </c>
      <c r="B1744" t="s">
        <v>5769</v>
      </c>
    </row>
    <row r="1745" spans="1:2">
      <c r="A1745" t="s">
        <v>5770</v>
      </c>
      <c r="B1745" t="s">
        <v>5771</v>
      </c>
    </row>
    <row r="1746" spans="1:2">
      <c r="A1746" t="s">
        <v>5772</v>
      </c>
      <c r="B1746" t="s">
        <v>5773</v>
      </c>
    </row>
    <row r="1747" spans="1:2">
      <c r="A1747" t="s">
        <v>5774</v>
      </c>
      <c r="B1747" t="s">
        <v>5775</v>
      </c>
    </row>
    <row r="1748" spans="1:2">
      <c r="A1748" t="s">
        <v>5776</v>
      </c>
      <c r="B1748" t="s">
        <v>5777</v>
      </c>
    </row>
    <row r="1749" spans="1:2">
      <c r="A1749" t="s">
        <v>5778</v>
      </c>
      <c r="B1749" t="s">
        <v>5779</v>
      </c>
    </row>
    <row r="1750" spans="1:2">
      <c r="A1750" t="s">
        <v>5780</v>
      </c>
      <c r="B1750" t="s">
        <v>5781</v>
      </c>
    </row>
    <row r="1751" spans="1:2">
      <c r="A1751" t="s">
        <v>5782</v>
      </c>
      <c r="B1751" t="s">
        <v>5783</v>
      </c>
    </row>
    <row r="1752" spans="1:2">
      <c r="A1752" t="s">
        <v>5784</v>
      </c>
      <c r="B1752" t="s">
        <v>5785</v>
      </c>
    </row>
    <row r="1753" spans="1:2">
      <c r="A1753" t="s">
        <v>5786</v>
      </c>
      <c r="B1753" t="s">
        <v>5787</v>
      </c>
    </row>
    <row r="1754" spans="1:2">
      <c r="A1754" t="s">
        <v>5788</v>
      </c>
      <c r="B1754" t="s">
        <v>5789</v>
      </c>
    </row>
    <row r="1755" spans="1:2">
      <c r="A1755" t="s">
        <v>5790</v>
      </c>
      <c r="B1755" t="s">
        <v>5791</v>
      </c>
    </row>
    <row r="1756" spans="1:2">
      <c r="A1756" t="s">
        <v>5792</v>
      </c>
      <c r="B1756" t="s">
        <v>5793</v>
      </c>
    </row>
    <row r="1757" spans="1:2">
      <c r="A1757" t="s">
        <v>5794</v>
      </c>
      <c r="B1757" t="s">
        <v>5795</v>
      </c>
    </row>
    <row r="1758" spans="1:2">
      <c r="A1758" t="s">
        <v>5796</v>
      </c>
      <c r="B1758" t="s">
        <v>5797</v>
      </c>
    </row>
    <row r="1759" spans="1:2">
      <c r="A1759" t="s">
        <v>5798</v>
      </c>
      <c r="B1759" t="s">
        <v>5799</v>
      </c>
    </row>
    <row r="1760" spans="1:2">
      <c r="A1760" t="s">
        <v>5800</v>
      </c>
      <c r="B1760" t="s">
        <v>5801</v>
      </c>
    </row>
    <row r="1761" spans="1:2">
      <c r="A1761" t="s">
        <v>5802</v>
      </c>
      <c r="B1761" t="s">
        <v>5803</v>
      </c>
    </row>
    <row r="1762" spans="1:2">
      <c r="A1762" t="s">
        <v>5804</v>
      </c>
      <c r="B1762" t="s">
        <v>5805</v>
      </c>
    </row>
    <row r="1763" spans="1:2">
      <c r="A1763" t="s">
        <v>5806</v>
      </c>
      <c r="B1763" t="s">
        <v>5807</v>
      </c>
    </row>
    <row r="1764" spans="1:2">
      <c r="A1764" t="s">
        <v>5808</v>
      </c>
      <c r="B1764" t="s">
        <v>5809</v>
      </c>
    </row>
    <row r="1765" spans="1:2">
      <c r="A1765" t="s">
        <v>5810</v>
      </c>
      <c r="B1765" t="s">
        <v>5811</v>
      </c>
    </row>
    <row r="1766" spans="1:2">
      <c r="A1766" t="s">
        <v>5812</v>
      </c>
      <c r="B1766" t="s">
        <v>5813</v>
      </c>
    </row>
    <row r="1767" spans="1:2">
      <c r="A1767" t="s">
        <v>5814</v>
      </c>
      <c r="B1767" t="s">
        <v>5815</v>
      </c>
    </row>
    <row r="1768" spans="1:2">
      <c r="A1768" t="s">
        <v>5816</v>
      </c>
      <c r="B1768" t="s">
        <v>5817</v>
      </c>
    </row>
    <row r="1769" spans="1:2">
      <c r="A1769" t="s">
        <v>5818</v>
      </c>
      <c r="B1769" t="s">
        <v>5819</v>
      </c>
    </row>
    <row r="1770" spans="1:2">
      <c r="A1770" t="s">
        <v>5820</v>
      </c>
      <c r="B1770" t="s">
        <v>5821</v>
      </c>
    </row>
    <row r="1771" spans="1:2">
      <c r="A1771" t="s">
        <v>5822</v>
      </c>
      <c r="B1771" t="s">
        <v>5823</v>
      </c>
    </row>
    <row r="1772" spans="1:2">
      <c r="A1772" t="s">
        <v>5824</v>
      </c>
      <c r="B1772" t="s">
        <v>5825</v>
      </c>
    </row>
    <row r="1773" spans="1:2">
      <c r="A1773" t="s">
        <v>5826</v>
      </c>
      <c r="B1773" t="s">
        <v>5827</v>
      </c>
    </row>
    <row r="1774" spans="1:2">
      <c r="A1774" t="s">
        <v>5828</v>
      </c>
      <c r="B1774" t="s">
        <v>5829</v>
      </c>
    </row>
    <row r="1775" spans="1:2">
      <c r="A1775" t="s">
        <v>5830</v>
      </c>
      <c r="B1775" t="s">
        <v>5831</v>
      </c>
    </row>
    <row r="1776" spans="1:2">
      <c r="A1776" t="s">
        <v>5832</v>
      </c>
      <c r="B1776" t="s">
        <v>5833</v>
      </c>
    </row>
    <row r="1777" spans="1:2">
      <c r="A1777" t="s">
        <v>5834</v>
      </c>
      <c r="B1777" t="s">
        <v>5835</v>
      </c>
    </row>
    <row r="1778" spans="1:2">
      <c r="A1778" t="s">
        <v>5836</v>
      </c>
      <c r="B1778" t="s">
        <v>5837</v>
      </c>
    </row>
    <row r="1779" spans="1:2">
      <c r="A1779" t="s">
        <v>5838</v>
      </c>
      <c r="B1779" t="s">
        <v>5839</v>
      </c>
    </row>
    <row r="1780" spans="1:2">
      <c r="A1780" t="s">
        <v>5840</v>
      </c>
      <c r="B1780" t="s">
        <v>5841</v>
      </c>
    </row>
    <row r="1781" spans="1:2">
      <c r="A1781" t="s">
        <v>5842</v>
      </c>
      <c r="B1781" t="s">
        <v>5843</v>
      </c>
    </row>
    <row r="1782" spans="1:2">
      <c r="A1782" t="s">
        <v>5844</v>
      </c>
      <c r="B1782" t="s">
        <v>5845</v>
      </c>
    </row>
    <row r="1783" spans="1:2">
      <c r="A1783" t="s">
        <v>5846</v>
      </c>
      <c r="B1783" t="s">
        <v>5847</v>
      </c>
    </row>
    <row r="1784" spans="1:2">
      <c r="A1784" t="s">
        <v>5848</v>
      </c>
      <c r="B1784" t="s">
        <v>5849</v>
      </c>
    </row>
    <row r="1785" spans="1:2">
      <c r="A1785" t="s">
        <v>5850</v>
      </c>
      <c r="B1785" t="s">
        <v>5851</v>
      </c>
    </row>
    <row r="1786" spans="1:2">
      <c r="A1786" t="s">
        <v>5852</v>
      </c>
      <c r="B1786" t="s">
        <v>5853</v>
      </c>
    </row>
    <row r="1787" spans="1:2">
      <c r="A1787" t="s">
        <v>5854</v>
      </c>
      <c r="B1787" t="s">
        <v>5855</v>
      </c>
    </row>
    <row r="1788" spans="1:2">
      <c r="A1788" t="s">
        <v>5856</v>
      </c>
      <c r="B1788" t="s">
        <v>5857</v>
      </c>
    </row>
    <row r="1789" spans="1:2">
      <c r="A1789" t="s">
        <v>5858</v>
      </c>
      <c r="B1789" t="s">
        <v>5859</v>
      </c>
    </row>
    <row r="1790" spans="1:2">
      <c r="A1790" t="s">
        <v>5860</v>
      </c>
      <c r="B1790" t="s">
        <v>5861</v>
      </c>
    </row>
    <row r="1791" spans="1:2">
      <c r="A1791" t="s">
        <v>5862</v>
      </c>
      <c r="B1791" t="s">
        <v>5863</v>
      </c>
    </row>
    <row r="1792" spans="1:2">
      <c r="A1792" t="s">
        <v>5864</v>
      </c>
      <c r="B1792" t="s">
        <v>5865</v>
      </c>
    </row>
    <row r="1793" spans="1:2">
      <c r="A1793" t="s">
        <v>5866</v>
      </c>
      <c r="B1793" t="s">
        <v>5867</v>
      </c>
    </row>
    <row r="1794" spans="1:2">
      <c r="A1794" t="s">
        <v>5868</v>
      </c>
      <c r="B1794" t="s">
        <v>5869</v>
      </c>
    </row>
    <row r="1795" spans="1:2">
      <c r="A1795" t="s">
        <v>5870</v>
      </c>
      <c r="B1795" t="s">
        <v>5871</v>
      </c>
    </row>
    <row r="1796" spans="1:2">
      <c r="A1796" t="s">
        <v>5872</v>
      </c>
      <c r="B1796" t="s">
        <v>5873</v>
      </c>
    </row>
    <row r="1797" spans="1:2">
      <c r="A1797" t="s">
        <v>5874</v>
      </c>
      <c r="B1797" t="s">
        <v>5875</v>
      </c>
    </row>
    <row r="1798" spans="1:2">
      <c r="A1798" t="s">
        <v>5876</v>
      </c>
      <c r="B1798" t="s">
        <v>5877</v>
      </c>
    </row>
    <row r="1799" spans="1:2">
      <c r="A1799" t="s">
        <v>5878</v>
      </c>
      <c r="B1799" t="s">
        <v>5879</v>
      </c>
    </row>
    <row r="1800" spans="1:2">
      <c r="A1800" t="s">
        <v>5880</v>
      </c>
      <c r="B1800" t="s">
        <v>5881</v>
      </c>
    </row>
    <row r="1801" spans="1:2">
      <c r="A1801" t="s">
        <v>5882</v>
      </c>
      <c r="B1801" t="s">
        <v>5883</v>
      </c>
    </row>
    <row r="1802" spans="1:2">
      <c r="A1802" t="s">
        <v>5884</v>
      </c>
      <c r="B1802" t="s">
        <v>5885</v>
      </c>
    </row>
    <row r="1803" spans="1:2">
      <c r="A1803" t="s">
        <v>5886</v>
      </c>
      <c r="B1803" t="s">
        <v>5887</v>
      </c>
    </row>
    <row r="1804" spans="1:2">
      <c r="A1804" t="s">
        <v>5888</v>
      </c>
      <c r="B1804" t="s">
        <v>5889</v>
      </c>
    </row>
    <row r="1805" spans="1:2">
      <c r="A1805" t="s">
        <v>5890</v>
      </c>
      <c r="B1805" t="s">
        <v>5891</v>
      </c>
    </row>
    <row r="1806" spans="1:2">
      <c r="A1806" t="s">
        <v>5892</v>
      </c>
      <c r="B1806" t="s">
        <v>5893</v>
      </c>
    </row>
    <row r="1807" spans="1:2">
      <c r="A1807" t="s">
        <v>5894</v>
      </c>
      <c r="B1807" t="s">
        <v>5895</v>
      </c>
    </row>
    <row r="1808" spans="1:2">
      <c r="A1808" t="s">
        <v>5896</v>
      </c>
      <c r="B1808" t="s">
        <v>5897</v>
      </c>
    </row>
    <row r="1809" spans="1:2">
      <c r="A1809" t="s">
        <v>5898</v>
      </c>
      <c r="B1809" t="s">
        <v>5899</v>
      </c>
    </row>
    <row r="1810" spans="1:2">
      <c r="A1810" t="s">
        <v>5900</v>
      </c>
      <c r="B1810" t="s">
        <v>5901</v>
      </c>
    </row>
    <row r="1811" spans="1:2">
      <c r="A1811" t="s">
        <v>5902</v>
      </c>
      <c r="B1811" t="s">
        <v>5903</v>
      </c>
    </row>
    <row r="1812" spans="1:2">
      <c r="A1812" t="s">
        <v>5904</v>
      </c>
      <c r="B1812" t="s">
        <v>5905</v>
      </c>
    </row>
    <row r="1813" spans="1:2">
      <c r="A1813" t="s">
        <v>5906</v>
      </c>
      <c r="B1813" t="s">
        <v>5907</v>
      </c>
    </row>
    <row r="1814" spans="1:2">
      <c r="A1814" t="s">
        <v>5908</v>
      </c>
      <c r="B1814" t="s">
        <v>5909</v>
      </c>
    </row>
    <row r="1815" spans="1:2">
      <c r="A1815" t="s">
        <v>5910</v>
      </c>
      <c r="B1815" t="s">
        <v>5911</v>
      </c>
    </row>
    <row r="1816" spans="1:2">
      <c r="A1816" t="s">
        <v>5912</v>
      </c>
      <c r="B1816" t="s">
        <v>5913</v>
      </c>
    </row>
    <row r="1817" spans="1:2">
      <c r="A1817" t="s">
        <v>5914</v>
      </c>
      <c r="B1817" t="s">
        <v>5915</v>
      </c>
    </row>
    <row r="1818" spans="1:2">
      <c r="A1818" t="s">
        <v>5916</v>
      </c>
      <c r="B1818" t="s">
        <v>5917</v>
      </c>
    </row>
    <row r="1819" spans="1:2">
      <c r="A1819" t="s">
        <v>5918</v>
      </c>
      <c r="B1819" t="s">
        <v>5919</v>
      </c>
    </row>
    <row r="1820" spans="1:2">
      <c r="A1820" t="s">
        <v>5920</v>
      </c>
      <c r="B1820" t="s">
        <v>5921</v>
      </c>
    </row>
    <row r="1821" spans="1:2">
      <c r="A1821" t="s">
        <v>5922</v>
      </c>
      <c r="B1821" t="s">
        <v>5923</v>
      </c>
    </row>
    <row r="1822" spans="1:2">
      <c r="A1822" t="s">
        <v>5924</v>
      </c>
      <c r="B1822" t="s">
        <v>5925</v>
      </c>
    </row>
    <row r="1823" spans="1:2">
      <c r="A1823" t="s">
        <v>5926</v>
      </c>
      <c r="B1823" t="s">
        <v>5927</v>
      </c>
    </row>
    <row r="1824" spans="1:2">
      <c r="A1824" t="s">
        <v>5928</v>
      </c>
      <c r="B1824" t="s">
        <v>5929</v>
      </c>
    </row>
    <row r="1825" spans="1:2">
      <c r="A1825" t="s">
        <v>5930</v>
      </c>
      <c r="B1825" t="s">
        <v>5931</v>
      </c>
    </row>
    <row r="1826" spans="1:2">
      <c r="A1826" t="s">
        <v>5932</v>
      </c>
      <c r="B1826" t="s">
        <v>5933</v>
      </c>
    </row>
    <row r="1827" spans="1:2">
      <c r="A1827" t="s">
        <v>5934</v>
      </c>
      <c r="B1827" t="s">
        <v>5935</v>
      </c>
    </row>
    <row r="1828" spans="1:2">
      <c r="A1828" t="s">
        <v>5936</v>
      </c>
      <c r="B1828" t="s">
        <v>5937</v>
      </c>
    </row>
    <row r="1829" spans="1:2">
      <c r="A1829" t="s">
        <v>5938</v>
      </c>
      <c r="B1829" t="s">
        <v>5939</v>
      </c>
    </row>
    <row r="1830" spans="1:2">
      <c r="A1830" t="s">
        <v>5940</v>
      </c>
      <c r="B1830" t="s">
        <v>5941</v>
      </c>
    </row>
    <row r="1831" spans="1:2">
      <c r="A1831" t="s">
        <v>5942</v>
      </c>
      <c r="B1831" t="s">
        <v>5943</v>
      </c>
    </row>
    <row r="1832" spans="1:2">
      <c r="A1832" t="s">
        <v>5944</v>
      </c>
      <c r="B1832" t="s">
        <v>5945</v>
      </c>
    </row>
    <row r="1833" spans="1:2">
      <c r="A1833" t="s">
        <v>5944</v>
      </c>
      <c r="B1833" t="s">
        <v>5946</v>
      </c>
    </row>
    <row r="1834" spans="1:2">
      <c r="A1834" t="s">
        <v>5947</v>
      </c>
      <c r="B1834" t="s">
        <v>5948</v>
      </c>
    </row>
    <row r="1835" spans="1:2">
      <c r="A1835" t="s">
        <v>5949</v>
      </c>
      <c r="B1835" t="s">
        <v>5950</v>
      </c>
    </row>
    <row r="1836" spans="1:2">
      <c r="A1836" t="s">
        <v>5949</v>
      </c>
      <c r="B1836" t="s">
        <v>5951</v>
      </c>
    </row>
    <row r="1837" spans="1:2">
      <c r="A1837" t="s">
        <v>5952</v>
      </c>
      <c r="B1837" t="s">
        <v>5953</v>
      </c>
    </row>
    <row r="1838" spans="1:2">
      <c r="A1838" t="s">
        <v>5954</v>
      </c>
      <c r="B1838" t="s">
        <v>5955</v>
      </c>
    </row>
    <row r="1839" spans="1:2">
      <c r="A1839" t="s">
        <v>5954</v>
      </c>
      <c r="B1839" t="s">
        <v>5956</v>
      </c>
    </row>
    <row r="1840" spans="1:2">
      <c r="A1840" t="s">
        <v>5957</v>
      </c>
      <c r="B1840" t="s">
        <v>5958</v>
      </c>
    </row>
    <row r="1841" spans="1:2">
      <c r="A1841" t="s">
        <v>5957</v>
      </c>
      <c r="B1841" t="s">
        <v>5959</v>
      </c>
    </row>
    <row r="1842" spans="1:2">
      <c r="A1842" t="s">
        <v>5960</v>
      </c>
      <c r="B1842" t="s">
        <v>5961</v>
      </c>
    </row>
    <row r="1843" spans="1:2">
      <c r="A1843" t="s">
        <v>5962</v>
      </c>
      <c r="B1843" t="s">
        <v>5963</v>
      </c>
    </row>
    <row r="1844" spans="1:2">
      <c r="A1844" t="s">
        <v>5964</v>
      </c>
      <c r="B1844" t="s">
        <v>5965</v>
      </c>
    </row>
    <row r="1845" spans="1:2">
      <c r="A1845" t="s">
        <v>5966</v>
      </c>
      <c r="B1845" t="s">
        <v>5967</v>
      </c>
    </row>
    <row r="1846" spans="1:2">
      <c r="A1846" t="s">
        <v>5966</v>
      </c>
      <c r="B1846" t="s">
        <v>5968</v>
      </c>
    </row>
    <row r="1847" spans="1:2">
      <c r="A1847" t="s">
        <v>5969</v>
      </c>
      <c r="B1847" t="s">
        <v>5970</v>
      </c>
    </row>
    <row r="1848" spans="1:2">
      <c r="A1848" t="s">
        <v>5971</v>
      </c>
      <c r="B1848" t="s">
        <v>5972</v>
      </c>
    </row>
    <row r="1849" spans="1:2">
      <c r="A1849" t="s">
        <v>5973</v>
      </c>
      <c r="B1849" t="s">
        <v>5974</v>
      </c>
    </row>
    <row r="1850" spans="1:2">
      <c r="A1850" t="s">
        <v>5975</v>
      </c>
      <c r="B1850" t="s">
        <v>5976</v>
      </c>
    </row>
    <row r="1851" spans="1:2">
      <c r="A1851" t="s">
        <v>5977</v>
      </c>
      <c r="B1851" t="s">
        <v>5978</v>
      </c>
    </row>
    <row r="1852" spans="1:2">
      <c r="A1852" t="s">
        <v>5979</v>
      </c>
      <c r="B1852" t="s">
        <v>5980</v>
      </c>
    </row>
    <row r="1853" spans="1:2">
      <c r="A1853" t="s">
        <v>5981</v>
      </c>
      <c r="B1853" t="s">
        <v>5982</v>
      </c>
    </row>
    <row r="1854" spans="1:2">
      <c r="A1854" t="s">
        <v>5983</v>
      </c>
      <c r="B1854" t="s">
        <v>5984</v>
      </c>
    </row>
    <row r="1855" spans="1:2">
      <c r="A1855" t="s">
        <v>5985</v>
      </c>
      <c r="B1855" t="s">
        <v>5986</v>
      </c>
    </row>
    <row r="1856" spans="1:2">
      <c r="A1856" t="s">
        <v>5987</v>
      </c>
      <c r="B1856" t="s">
        <v>5988</v>
      </c>
    </row>
    <row r="1857" spans="1:2">
      <c r="A1857" t="s">
        <v>5989</v>
      </c>
      <c r="B1857" t="s">
        <v>5990</v>
      </c>
    </row>
    <row r="1858" spans="1:2">
      <c r="A1858" t="s">
        <v>5991</v>
      </c>
      <c r="B1858" t="s">
        <v>5992</v>
      </c>
    </row>
    <row r="1859" spans="1:2">
      <c r="A1859" t="s">
        <v>5993</v>
      </c>
      <c r="B1859" t="s">
        <v>5994</v>
      </c>
    </row>
    <row r="1860" spans="1:2">
      <c r="A1860" t="s">
        <v>5995</v>
      </c>
      <c r="B1860" t="s">
        <v>5996</v>
      </c>
    </row>
    <row r="1861" spans="1:2">
      <c r="A1861" t="s">
        <v>5997</v>
      </c>
      <c r="B1861" t="s">
        <v>5998</v>
      </c>
    </row>
    <row r="1862" spans="1:2">
      <c r="A1862" t="s">
        <v>5999</v>
      </c>
      <c r="B1862" t="s">
        <v>6000</v>
      </c>
    </row>
    <row r="1863" spans="1:2">
      <c r="A1863" t="s">
        <v>6001</v>
      </c>
      <c r="B1863" t="s">
        <v>6002</v>
      </c>
    </row>
    <row r="1864" spans="1:2">
      <c r="A1864" t="s">
        <v>6003</v>
      </c>
      <c r="B1864" t="s">
        <v>6004</v>
      </c>
    </row>
    <row r="1865" spans="1:2">
      <c r="A1865" t="s">
        <v>6005</v>
      </c>
      <c r="B1865" t="s">
        <v>6006</v>
      </c>
    </row>
    <row r="1866" spans="1:2">
      <c r="A1866" t="s">
        <v>6007</v>
      </c>
      <c r="B1866" t="s">
        <v>6008</v>
      </c>
    </row>
    <row r="1867" spans="1:2">
      <c r="A1867" t="s">
        <v>6009</v>
      </c>
      <c r="B1867" t="s">
        <v>6010</v>
      </c>
    </row>
    <row r="1868" spans="1:2">
      <c r="A1868" t="s">
        <v>6011</v>
      </c>
      <c r="B1868" t="s">
        <v>6012</v>
      </c>
    </row>
    <row r="1869" spans="1:2">
      <c r="A1869" t="s">
        <v>6013</v>
      </c>
      <c r="B1869" t="s">
        <v>6014</v>
      </c>
    </row>
    <row r="1870" spans="1:2">
      <c r="A1870" t="s">
        <v>6015</v>
      </c>
      <c r="B1870" t="s">
        <v>6016</v>
      </c>
    </row>
    <row r="1871" spans="1:2">
      <c r="A1871" t="s">
        <v>6017</v>
      </c>
      <c r="B1871" t="s">
        <v>6018</v>
      </c>
    </row>
    <row r="1872" spans="1:2">
      <c r="A1872" t="s">
        <v>6019</v>
      </c>
      <c r="B1872" t="s">
        <v>6020</v>
      </c>
    </row>
    <row r="1873" spans="1:2">
      <c r="A1873" t="s">
        <v>6021</v>
      </c>
      <c r="B1873" t="s">
        <v>6022</v>
      </c>
    </row>
    <row r="1874" spans="1:2">
      <c r="A1874" t="s">
        <v>6023</v>
      </c>
      <c r="B1874" t="s">
        <v>6024</v>
      </c>
    </row>
    <row r="1875" spans="1:2">
      <c r="A1875" t="s">
        <v>6025</v>
      </c>
      <c r="B1875" t="s">
        <v>6026</v>
      </c>
    </row>
    <row r="1876" spans="1:2">
      <c r="A1876" t="s">
        <v>6027</v>
      </c>
      <c r="B1876" t="s">
        <v>6028</v>
      </c>
    </row>
    <row r="1877" spans="1:2">
      <c r="A1877" t="s">
        <v>6029</v>
      </c>
      <c r="B1877" t="s">
        <v>6030</v>
      </c>
    </row>
    <row r="1878" spans="1:2">
      <c r="A1878" t="s">
        <v>6031</v>
      </c>
      <c r="B1878" t="s">
        <v>6032</v>
      </c>
    </row>
    <row r="1879" spans="1:2">
      <c r="A1879" t="s">
        <v>6033</v>
      </c>
      <c r="B1879" t="s">
        <v>6034</v>
      </c>
    </row>
    <row r="1880" spans="1:2">
      <c r="A1880" t="s">
        <v>6035</v>
      </c>
      <c r="B1880" t="s">
        <v>6036</v>
      </c>
    </row>
    <row r="1881" spans="1:2">
      <c r="A1881" t="s">
        <v>6037</v>
      </c>
      <c r="B1881" t="s">
        <v>6038</v>
      </c>
    </row>
    <row r="1882" spans="1:2">
      <c r="A1882" t="s">
        <v>6039</v>
      </c>
      <c r="B1882" t="s">
        <v>6040</v>
      </c>
    </row>
    <row r="1883" spans="1:2">
      <c r="A1883" t="s">
        <v>6041</v>
      </c>
      <c r="B1883" t="s">
        <v>6042</v>
      </c>
    </row>
    <row r="1884" spans="1:2">
      <c r="A1884" t="s">
        <v>6043</v>
      </c>
      <c r="B1884" t="s">
        <v>6044</v>
      </c>
    </row>
    <row r="1885" spans="1:2">
      <c r="A1885" t="s">
        <v>6045</v>
      </c>
      <c r="B1885" t="s">
        <v>6046</v>
      </c>
    </row>
    <row r="1886" spans="1:2">
      <c r="A1886" t="s">
        <v>6047</v>
      </c>
      <c r="B1886" t="s">
        <v>6048</v>
      </c>
    </row>
    <row r="1887" spans="1:2">
      <c r="A1887" t="s">
        <v>6049</v>
      </c>
      <c r="B1887" t="s">
        <v>6050</v>
      </c>
    </row>
    <row r="1888" spans="1:2">
      <c r="A1888" t="s">
        <v>6051</v>
      </c>
      <c r="B1888" t="s">
        <v>6052</v>
      </c>
    </row>
    <row r="1889" spans="1:2">
      <c r="A1889" t="s">
        <v>6053</v>
      </c>
      <c r="B1889" t="s">
        <v>6054</v>
      </c>
    </row>
    <row r="1890" spans="1:2">
      <c r="A1890" t="s">
        <v>6055</v>
      </c>
      <c r="B1890" t="s">
        <v>6056</v>
      </c>
    </row>
    <row r="1891" spans="1:2">
      <c r="A1891" t="s">
        <v>6057</v>
      </c>
      <c r="B1891" t="s">
        <v>374</v>
      </c>
    </row>
    <row r="1892" spans="1:2">
      <c r="A1892" t="s">
        <v>6058</v>
      </c>
      <c r="B1892" t="s">
        <v>6059</v>
      </c>
    </row>
    <row r="1893" spans="1:2">
      <c r="A1893" t="s">
        <v>6060</v>
      </c>
      <c r="B1893" t="s">
        <v>6061</v>
      </c>
    </row>
    <row r="1894" spans="1:2">
      <c r="A1894" t="s">
        <v>6062</v>
      </c>
      <c r="B1894" t="s">
        <v>6063</v>
      </c>
    </row>
    <row r="1895" spans="1:2">
      <c r="A1895" t="s">
        <v>6064</v>
      </c>
      <c r="B1895" t="s">
        <v>6065</v>
      </c>
    </row>
    <row r="1896" spans="1:2">
      <c r="A1896" t="s">
        <v>6066</v>
      </c>
      <c r="B1896" t="s">
        <v>6067</v>
      </c>
    </row>
    <row r="1897" spans="1:2">
      <c r="A1897" t="s">
        <v>6068</v>
      </c>
      <c r="B1897" t="s">
        <v>6069</v>
      </c>
    </row>
    <row r="1898" spans="1:2">
      <c r="A1898" t="s">
        <v>6070</v>
      </c>
      <c r="B1898" t="s">
        <v>6071</v>
      </c>
    </row>
    <row r="1899" spans="1:2">
      <c r="A1899" t="s">
        <v>6072</v>
      </c>
      <c r="B1899" t="s">
        <v>6073</v>
      </c>
    </row>
    <row r="1900" spans="1:2">
      <c r="A1900" t="s">
        <v>6074</v>
      </c>
      <c r="B1900" t="s">
        <v>6075</v>
      </c>
    </row>
    <row r="1901" spans="1:2">
      <c r="A1901" t="s">
        <v>6076</v>
      </c>
      <c r="B1901" t="s">
        <v>6077</v>
      </c>
    </row>
    <row r="1902" spans="1:2">
      <c r="A1902" t="s">
        <v>6078</v>
      </c>
      <c r="B1902" t="s">
        <v>6079</v>
      </c>
    </row>
    <row r="1903" spans="1:2">
      <c r="A1903" t="s">
        <v>6080</v>
      </c>
      <c r="B1903" t="s">
        <v>6081</v>
      </c>
    </row>
    <row r="1904" spans="1:2">
      <c r="A1904" t="s">
        <v>6082</v>
      </c>
      <c r="B1904" t="s">
        <v>6083</v>
      </c>
    </row>
    <row r="1905" spans="1:2">
      <c r="A1905" t="s">
        <v>6084</v>
      </c>
      <c r="B1905" t="s">
        <v>6085</v>
      </c>
    </row>
    <row r="1906" spans="1:2">
      <c r="A1906" t="s">
        <v>6086</v>
      </c>
      <c r="B1906" t="s">
        <v>6087</v>
      </c>
    </row>
    <row r="1907" spans="1:2">
      <c r="A1907" t="s">
        <v>6088</v>
      </c>
      <c r="B1907" t="s">
        <v>6089</v>
      </c>
    </row>
    <row r="1908" spans="1:2">
      <c r="A1908" t="s">
        <v>6090</v>
      </c>
      <c r="B1908" t="s">
        <v>6091</v>
      </c>
    </row>
    <row r="1909" spans="1:2">
      <c r="A1909" t="s">
        <v>6092</v>
      </c>
      <c r="B1909" t="s">
        <v>6093</v>
      </c>
    </row>
    <row r="1910" spans="1:2">
      <c r="A1910" t="s">
        <v>6094</v>
      </c>
      <c r="B1910" t="s">
        <v>6095</v>
      </c>
    </row>
    <row r="1911" spans="1:2">
      <c r="A1911" t="s">
        <v>6096</v>
      </c>
      <c r="B1911" t="s">
        <v>6097</v>
      </c>
    </row>
    <row r="1912" spans="1:2">
      <c r="A1912" t="s">
        <v>6098</v>
      </c>
      <c r="B1912" t="s">
        <v>6099</v>
      </c>
    </row>
    <row r="1913" spans="1:2">
      <c r="A1913" t="s">
        <v>6100</v>
      </c>
      <c r="B1913" t="s">
        <v>6101</v>
      </c>
    </row>
    <row r="1914" spans="1:2">
      <c r="A1914" t="s">
        <v>6102</v>
      </c>
      <c r="B1914" t="s">
        <v>6103</v>
      </c>
    </row>
    <row r="1915" spans="1:2">
      <c r="A1915" t="s">
        <v>6104</v>
      </c>
      <c r="B1915" t="s">
        <v>6105</v>
      </c>
    </row>
    <row r="1916" spans="1:2">
      <c r="A1916" t="s">
        <v>6106</v>
      </c>
      <c r="B1916" t="s">
        <v>6107</v>
      </c>
    </row>
    <row r="1917" spans="1:2">
      <c r="A1917" t="s">
        <v>6108</v>
      </c>
      <c r="B1917" t="s">
        <v>6109</v>
      </c>
    </row>
    <row r="1918" spans="1:2">
      <c r="A1918" t="s">
        <v>6110</v>
      </c>
      <c r="B1918" t="s">
        <v>6111</v>
      </c>
    </row>
    <row r="1919" spans="1:2">
      <c r="A1919" t="s">
        <v>6112</v>
      </c>
      <c r="B1919" t="s">
        <v>6113</v>
      </c>
    </row>
    <row r="1920" spans="1:2">
      <c r="A1920" t="s">
        <v>6114</v>
      </c>
      <c r="B1920" t="s">
        <v>6115</v>
      </c>
    </row>
    <row r="1921" spans="1:2">
      <c r="A1921" t="s">
        <v>6116</v>
      </c>
      <c r="B1921" t="s">
        <v>6117</v>
      </c>
    </row>
    <row r="1922" spans="1:2">
      <c r="A1922" t="s">
        <v>6118</v>
      </c>
      <c r="B1922" t="s">
        <v>6119</v>
      </c>
    </row>
    <row r="1923" spans="1:2">
      <c r="A1923" t="s">
        <v>6120</v>
      </c>
      <c r="B1923" t="s">
        <v>6121</v>
      </c>
    </row>
    <row r="1924" spans="1:2">
      <c r="A1924" t="s">
        <v>6122</v>
      </c>
      <c r="B1924" t="s">
        <v>6123</v>
      </c>
    </row>
    <row r="1925" spans="1:2">
      <c r="A1925" t="s">
        <v>6124</v>
      </c>
      <c r="B1925" t="s">
        <v>6125</v>
      </c>
    </row>
    <row r="1926" spans="1:2">
      <c r="A1926" t="s">
        <v>6126</v>
      </c>
      <c r="B1926" t="s">
        <v>6127</v>
      </c>
    </row>
    <row r="1927" spans="1:2">
      <c r="A1927" t="s">
        <v>6128</v>
      </c>
      <c r="B1927" t="s">
        <v>6129</v>
      </c>
    </row>
    <row r="1928" spans="1:2">
      <c r="A1928" t="s">
        <v>6130</v>
      </c>
      <c r="B1928" t="s">
        <v>6131</v>
      </c>
    </row>
    <row r="1929" spans="1:2">
      <c r="A1929" t="s">
        <v>6130</v>
      </c>
      <c r="B1929" t="s">
        <v>6132</v>
      </c>
    </row>
    <row r="1930" spans="1:2">
      <c r="A1930" t="s">
        <v>6133</v>
      </c>
      <c r="B1930" t="s">
        <v>6134</v>
      </c>
    </row>
    <row r="1931" spans="1:2">
      <c r="A1931" t="s">
        <v>6133</v>
      </c>
      <c r="B1931" t="s">
        <v>6135</v>
      </c>
    </row>
    <row r="1932" spans="1:2">
      <c r="A1932" t="s">
        <v>6136</v>
      </c>
      <c r="B1932" t="s">
        <v>6137</v>
      </c>
    </row>
    <row r="1933" spans="1:2">
      <c r="A1933" t="s">
        <v>6136</v>
      </c>
      <c r="B1933" t="s">
        <v>6138</v>
      </c>
    </row>
    <row r="1934" spans="1:2">
      <c r="A1934" t="s">
        <v>6139</v>
      </c>
      <c r="B1934" t="s">
        <v>6140</v>
      </c>
    </row>
    <row r="1935" spans="1:2">
      <c r="A1935" t="s">
        <v>6139</v>
      </c>
      <c r="B1935" t="s">
        <v>6141</v>
      </c>
    </row>
    <row r="1936" spans="1:2">
      <c r="A1936" t="s">
        <v>6142</v>
      </c>
      <c r="B1936" t="s">
        <v>6143</v>
      </c>
    </row>
    <row r="1937" spans="1:2">
      <c r="A1937" t="s">
        <v>6142</v>
      </c>
      <c r="B1937" t="s">
        <v>6144</v>
      </c>
    </row>
    <row r="1938" spans="1:2">
      <c r="A1938" t="s">
        <v>6145</v>
      </c>
      <c r="B1938" t="s">
        <v>6146</v>
      </c>
    </row>
    <row r="1939" spans="1:2">
      <c r="A1939" t="s">
        <v>6145</v>
      </c>
      <c r="B1939" t="s">
        <v>6147</v>
      </c>
    </row>
    <row r="1940" spans="1:2">
      <c r="A1940" t="s">
        <v>6148</v>
      </c>
      <c r="B1940" t="s">
        <v>6149</v>
      </c>
    </row>
    <row r="1941" spans="1:2">
      <c r="A1941" t="s">
        <v>6148</v>
      </c>
      <c r="B1941" t="s">
        <v>6150</v>
      </c>
    </row>
    <row r="1942" spans="1:2">
      <c r="A1942" t="s">
        <v>6151</v>
      </c>
      <c r="B1942" t="s">
        <v>6152</v>
      </c>
    </row>
    <row r="1943" spans="1:2">
      <c r="A1943" t="s">
        <v>6151</v>
      </c>
      <c r="B1943" t="s">
        <v>6153</v>
      </c>
    </row>
    <row r="1944" spans="1:2">
      <c r="A1944" t="s">
        <v>6154</v>
      </c>
      <c r="B1944" t="s">
        <v>6155</v>
      </c>
    </row>
    <row r="1945" spans="1:2">
      <c r="A1945" t="s">
        <v>6154</v>
      </c>
      <c r="B1945" t="s">
        <v>6156</v>
      </c>
    </row>
    <row r="1946" spans="1:2">
      <c r="A1946" t="s">
        <v>6157</v>
      </c>
      <c r="B1946" t="s">
        <v>6158</v>
      </c>
    </row>
    <row r="1947" spans="1:2">
      <c r="A1947" t="s">
        <v>6157</v>
      </c>
      <c r="B1947" t="s">
        <v>6159</v>
      </c>
    </row>
    <row r="1948" spans="1:2">
      <c r="A1948" t="s">
        <v>6160</v>
      </c>
      <c r="B1948" t="s">
        <v>6161</v>
      </c>
    </row>
    <row r="1949" spans="1:2">
      <c r="A1949" t="s">
        <v>6160</v>
      </c>
      <c r="B1949" t="s">
        <v>6162</v>
      </c>
    </row>
    <row r="1950" spans="1:2">
      <c r="A1950" t="s">
        <v>6163</v>
      </c>
      <c r="B1950" t="s">
        <v>6164</v>
      </c>
    </row>
    <row r="1951" spans="1:2">
      <c r="A1951" t="s">
        <v>6163</v>
      </c>
      <c r="B1951" t="s">
        <v>6165</v>
      </c>
    </row>
    <row r="1952" spans="1:2">
      <c r="A1952" t="s">
        <v>6166</v>
      </c>
      <c r="B1952" t="s">
        <v>6167</v>
      </c>
    </row>
    <row r="1953" spans="1:2">
      <c r="A1953" t="s">
        <v>6166</v>
      </c>
      <c r="B1953" t="s">
        <v>6168</v>
      </c>
    </row>
    <row r="1954" spans="1:2">
      <c r="A1954" t="s">
        <v>6169</v>
      </c>
      <c r="B1954" t="s">
        <v>6170</v>
      </c>
    </row>
    <row r="1955" spans="1:2">
      <c r="A1955" t="s">
        <v>6171</v>
      </c>
      <c r="B1955" t="s">
        <v>6172</v>
      </c>
    </row>
    <row r="1956" spans="1:2">
      <c r="A1956" t="s">
        <v>6171</v>
      </c>
      <c r="B1956" t="s">
        <v>6173</v>
      </c>
    </row>
    <row r="1957" spans="1:2">
      <c r="A1957" t="s">
        <v>6174</v>
      </c>
      <c r="B1957" t="s">
        <v>6175</v>
      </c>
    </row>
    <row r="1958" spans="1:2">
      <c r="A1958" t="s">
        <v>6174</v>
      </c>
      <c r="B1958" t="s">
        <v>6176</v>
      </c>
    </row>
    <row r="1959" spans="1:2">
      <c r="A1959" t="s">
        <v>6177</v>
      </c>
      <c r="B1959" t="s">
        <v>6178</v>
      </c>
    </row>
    <row r="1960" spans="1:2">
      <c r="A1960" t="s">
        <v>6177</v>
      </c>
      <c r="B1960" t="s">
        <v>6179</v>
      </c>
    </row>
    <row r="1961" spans="1:2">
      <c r="A1961" t="s">
        <v>6180</v>
      </c>
      <c r="B1961" t="s">
        <v>6181</v>
      </c>
    </row>
    <row r="1962" spans="1:2">
      <c r="A1962" t="s">
        <v>6180</v>
      </c>
      <c r="B1962" t="s">
        <v>6182</v>
      </c>
    </row>
    <row r="1963" spans="1:2">
      <c r="A1963" t="s">
        <v>6183</v>
      </c>
      <c r="B1963" t="s">
        <v>6184</v>
      </c>
    </row>
    <row r="1964" spans="1:2">
      <c r="A1964" t="s">
        <v>6183</v>
      </c>
      <c r="B1964" t="s">
        <v>6185</v>
      </c>
    </row>
    <row r="1965" spans="1:2">
      <c r="A1965" t="s">
        <v>6186</v>
      </c>
      <c r="B1965" t="s">
        <v>6187</v>
      </c>
    </row>
    <row r="1966" spans="1:2">
      <c r="A1966" t="s">
        <v>6186</v>
      </c>
      <c r="B1966" t="s">
        <v>6188</v>
      </c>
    </row>
    <row r="1967" spans="1:2">
      <c r="A1967" t="s">
        <v>6189</v>
      </c>
      <c r="B1967" t="s">
        <v>6190</v>
      </c>
    </row>
    <row r="1968" spans="1:2">
      <c r="A1968" t="s">
        <v>6189</v>
      </c>
      <c r="B1968" t="s">
        <v>6191</v>
      </c>
    </row>
    <row r="1969" spans="1:2">
      <c r="A1969" t="s">
        <v>6192</v>
      </c>
      <c r="B1969" t="s">
        <v>6193</v>
      </c>
    </row>
    <row r="1970" spans="1:2">
      <c r="A1970" t="s">
        <v>6192</v>
      </c>
      <c r="B1970" t="s">
        <v>6194</v>
      </c>
    </row>
    <row r="1971" spans="1:2">
      <c r="A1971" t="s">
        <v>6195</v>
      </c>
      <c r="B1971" t="s">
        <v>6196</v>
      </c>
    </row>
    <row r="1972" spans="1:2">
      <c r="A1972" t="s">
        <v>6195</v>
      </c>
      <c r="B1972" t="s">
        <v>6197</v>
      </c>
    </row>
    <row r="1973" spans="1:2">
      <c r="A1973" t="s">
        <v>6198</v>
      </c>
      <c r="B1973" t="s">
        <v>6199</v>
      </c>
    </row>
    <row r="1974" spans="1:2">
      <c r="A1974" t="s">
        <v>6198</v>
      </c>
      <c r="B1974" t="s">
        <v>6200</v>
      </c>
    </row>
    <row r="1975" spans="1:2">
      <c r="A1975" t="s">
        <v>6201</v>
      </c>
      <c r="B1975" t="s">
        <v>6202</v>
      </c>
    </row>
    <row r="1976" spans="1:2">
      <c r="A1976" t="s">
        <v>6201</v>
      </c>
      <c r="B1976" t="s">
        <v>6203</v>
      </c>
    </row>
    <row r="1977" spans="1:2">
      <c r="A1977" t="s">
        <v>6204</v>
      </c>
      <c r="B1977" t="s">
        <v>6205</v>
      </c>
    </row>
    <row r="1978" spans="1:2">
      <c r="A1978" t="s">
        <v>6204</v>
      </c>
      <c r="B1978" t="s">
        <v>6206</v>
      </c>
    </row>
    <row r="1979" spans="1:2">
      <c r="A1979" t="s">
        <v>6207</v>
      </c>
      <c r="B1979" t="s">
        <v>6208</v>
      </c>
    </row>
    <row r="1980" spans="1:2">
      <c r="A1980" t="s">
        <v>6207</v>
      </c>
      <c r="B1980" t="s">
        <v>6209</v>
      </c>
    </row>
    <row r="1981" spans="1:2">
      <c r="A1981" t="s">
        <v>6210</v>
      </c>
      <c r="B1981" t="s">
        <v>6211</v>
      </c>
    </row>
    <row r="1982" spans="1:2">
      <c r="A1982" t="s">
        <v>6210</v>
      </c>
      <c r="B1982" t="s">
        <v>6212</v>
      </c>
    </row>
    <row r="1983" spans="1:2">
      <c r="A1983" t="s">
        <v>6213</v>
      </c>
      <c r="B1983" t="s">
        <v>6214</v>
      </c>
    </row>
    <row r="1984" spans="1:2">
      <c r="A1984" t="s">
        <v>6213</v>
      </c>
      <c r="B1984" t="s">
        <v>6215</v>
      </c>
    </row>
    <row r="1985" spans="1:2">
      <c r="A1985" t="s">
        <v>6216</v>
      </c>
      <c r="B1985" t="s">
        <v>6217</v>
      </c>
    </row>
    <row r="1986" spans="1:2">
      <c r="A1986" t="s">
        <v>6216</v>
      </c>
      <c r="B1986" t="s">
        <v>6218</v>
      </c>
    </row>
    <row r="1987" spans="1:2">
      <c r="A1987" t="s">
        <v>6219</v>
      </c>
      <c r="B1987" t="s">
        <v>6220</v>
      </c>
    </row>
    <row r="1988" spans="1:2">
      <c r="A1988" t="s">
        <v>6221</v>
      </c>
      <c r="B1988" t="s">
        <v>6222</v>
      </c>
    </row>
    <row r="1989" spans="1:2">
      <c r="A1989" t="s">
        <v>6221</v>
      </c>
      <c r="B1989" t="s">
        <v>6223</v>
      </c>
    </row>
    <row r="1990" spans="1:2">
      <c r="A1990" t="s">
        <v>6224</v>
      </c>
      <c r="B1990" t="s">
        <v>6225</v>
      </c>
    </row>
    <row r="1991" spans="1:2">
      <c r="A1991" t="s">
        <v>6224</v>
      </c>
      <c r="B1991" t="s">
        <v>6226</v>
      </c>
    </row>
    <row r="1992" spans="1:2">
      <c r="A1992" t="s">
        <v>6227</v>
      </c>
      <c r="B1992" t="s">
        <v>6228</v>
      </c>
    </row>
    <row r="1993" spans="1:2">
      <c r="A1993" t="s">
        <v>6229</v>
      </c>
      <c r="B1993" t="s">
        <v>6230</v>
      </c>
    </row>
    <row r="1994" spans="1:2">
      <c r="A1994" t="s">
        <v>6229</v>
      </c>
      <c r="B1994" t="s">
        <v>6231</v>
      </c>
    </row>
    <row r="1995" spans="1:2">
      <c r="A1995" t="s">
        <v>6232</v>
      </c>
      <c r="B1995" t="s">
        <v>6233</v>
      </c>
    </row>
    <row r="1996" spans="1:2">
      <c r="A1996" t="s">
        <v>6232</v>
      </c>
      <c r="B1996" t="s">
        <v>6234</v>
      </c>
    </row>
    <row r="1997" spans="1:2">
      <c r="A1997" t="s">
        <v>6235</v>
      </c>
      <c r="B1997" t="s">
        <v>6236</v>
      </c>
    </row>
    <row r="1998" spans="1:2">
      <c r="A1998" t="s">
        <v>6237</v>
      </c>
      <c r="B1998" t="s">
        <v>6238</v>
      </c>
    </row>
    <row r="1999" spans="1:2">
      <c r="A1999" t="s">
        <v>6239</v>
      </c>
      <c r="B1999" t="s">
        <v>6240</v>
      </c>
    </row>
    <row r="2000" spans="1:2">
      <c r="A2000" t="s">
        <v>6241</v>
      </c>
      <c r="B2000" t="s">
        <v>6242</v>
      </c>
    </row>
    <row r="2001" spans="1:2">
      <c r="A2001" t="s">
        <v>6243</v>
      </c>
      <c r="B2001" t="s">
        <v>6244</v>
      </c>
    </row>
    <row r="2002" spans="1:2">
      <c r="A2002" t="s">
        <v>6245</v>
      </c>
      <c r="B2002" t="s">
        <v>6246</v>
      </c>
    </row>
    <row r="2003" spans="1:2">
      <c r="A2003" t="s">
        <v>6247</v>
      </c>
      <c r="B2003" t="s">
        <v>6248</v>
      </c>
    </row>
    <row r="2004" spans="1:2">
      <c r="A2004" t="s">
        <v>6249</v>
      </c>
      <c r="B2004" t="s">
        <v>6250</v>
      </c>
    </row>
    <row r="2005" spans="1:2">
      <c r="A2005" t="s">
        <v>6251</v>
      </c>
      <c r="B2005" t="s">
        <v>488</v>
      </c>
    </row>
    <row r="2006" spans="1:2">
      <c r="A2006" t="s">
        <v>6252</v>
      </c>
      <c r="B2006" t="s">
        <v>6253</v>
      </c>
    </row>
    <row r="2007" spans="1:2">
      <c r="A2007" t="s">
        <v>6254</v>
      </c>
      <c r="B2007" t="s">
        <v>6255</v>
      </c>
    </row>
    <row r="2008" spans="1:2">
      <c r="A2008" t="s">
        <v>6256</v>
      </c>
      <c r="B2008" t="s">
        <v>6257</v>
      </c>
    </row>
    <row r="2009" spans="1:2">
      <c r="A2009" t="s">
        <v>6258</v>
      </c>
      <c r="B2009" t="s">
        <v>6259</v>
      </c>
    </row>
    <row r="2010" spans="1:2">
      <c r="A2010" t="s">
        <v>6260</v>
      </c>
      <c r="B2010" t="s">
        <v>6261</v>
      </c>
    </row>
    <row r="2011" spans="1:2">
      <c r="A2011" t="s">
        <v>6262</v>
      </c>
      <c r="B2011" t="s">
        <v>6263</v>
      </c>
    </row>
    <row r="2012" spans="1:2">
      <c r="A2012" t="s">
        <v>6264</v>
      </c>
      <c r="B2012" t="s">
        <v>6265</v>
      </c>
    </row>
    <row r="2013" spans="1:2">
      <c r="A2013" t="s">
        <v>6266</v>
      </c>
      <c r="B2013" t="s">
        <v>6267</v>
      </c>
    </row>
    <row r="2014" spans="1:2">
      <c r="A2014" t="s">
        <v>6268</v>
      </c>
      <c r="B2014" t="s">
        <v>449</v>
      </c>
    </row>
    <row r="2015" spans="1:2">
      <c r="A2015" t="s">
        <v>6269</v>
      </c>
      <c r="B2015" t="s">
        <v>6270</v>
      </c>
    </row>
    <row r="2016" spans="1:2">
      <c r="A2016" t="s">
        <v>6271</v>
      </c>
      <c r="B2016" t="s">
        <v>6272</v>
      </c>
    </row>
    <row r="2017" spans="1:2">
      <c r="A2017" t="s">
        <v>6273</v>
      </c>
      <c r="B2017" t="s">
        <v>441</v>
      </c>
    </row>
    <row r="2018" spans="1:2">
      <c r="A2018" t="s">
        <v>6274</v>
      </c>
      <c r="B2018" t="s">
        <v>6275</v>
      </c>
    </row>
    <row r="2019" spans="1:2">
      <c r="A2019" t="s">
        <v>6276</v>
      </c>
      <c r="B2019" t="s">
        <v>6277</v>
      </c>
    </row>
    <row r="2020" spans="1:2">
      <c r="A2020" t="s">
        <v>6278</v>
      </c>
      <c r="B2020" t="s">
        <v>6279</v>
      </c>
    </row>
    <row r="2021" spans="1:2">
      <c r="A2021" t="s">
        <v>6280</v>
      </c>
      <c r="B2021" t="s">
        <v>6281</v>
      </c>
    </row>
    <row r="2022" spans="1:2">
      <c r="A2022" t="s">
        <v>6282</v>
      </c>
      <c r="B2022" t="s">
        <v>6283</v>
      </c>
    </row>
    <row r="2023" spans="1:2">
      <c r="A2023" t="s">
        <v>6284</v>
      </c>
      <c r="B2023" t="s">
        <v>6285</v>
      </c>
    </row>
    <row r="2024" spans="1:2">
      <c r="A2024" t="s">
        <v>6286</v>
      </c>
      <c r="B2024" t="s">
        <v>6287</v>
      </c>
    </row>
    <row r="2025" spans="1:2">
      <c r="A2025" t="s">
        <v>6288</v>
      </c>
      <c r="B2025" t="s">
        <v>445</v>
      </c>
    </row>
    <row r="2026" spans="1:2">
      <c r="A2026" t="s">
        <v>6289</v>
      </c>
      <c r="B2026" t="s">
        <v>6290</v>
      </c>
    </row>
    <row r="2027" spans="1:2">
      <c r="A2027" t="s">
        <v>6291</v>
      </c>
      <c r="B2027" t="s">
        <v>6292</v>
      </c>
    </row>
    <row r="2028" spans="1:2">
      <c r="A2028" t="s">
        <v>6293</v>
      </c>
      <c r="B2028" t="s">
        <v>6294</v>
      </c>
    </row>
    <row r="2029" spans="1:2">
      <c r="A2029" t="s">
        <v>6295</v>
      </c>
      <c r="B2029" t="s">
        <v>6296</v>
      </c>
    </row>
    <row r="2030" spans="1:2">
      <c r="A2030" t="s">
        <v>6297</v>
      </c>
      <c r="B2030" t="s">
        <v>6298</v>
      </c>
    </row>
    <row r="2031" spans="1:2">
      <c r="A2031" t="s">
        <v>6299</v>
      </c>
      <c r="B2031" t="s">
        <v>6300</v>
      </c>
    </row>
    <row r="2032" spans="1:2">
      <c r="A2032" t="s">
        <v>6301</v>
      </c>
      <c r="B2032" t="s">
        <v>453</v>
      </c>
    </row>
    <row r="2033" spans="1:2">
      <c r="A2033" t="s">
        <v>6302</v>
      </c>
      <c r="B2033" t="s">
        <v>6303</v>
      </c>
    </row>
    <row r="2034" spans="1:2">
      <c r="A2034" t="s">
        <v>6304</v>
      </c>
      <c r="B2034" t="s">
        <v>6305</v>
      </c>
    </row>
    <row r="2035" spans="1:2">
      <c r="A2035" t="s">
        <v>6304</v>
      </c>
      <c r="B2035" t="s">
        <v>6306</v>
      </c>
    </row>
    <row r="2036" spans="1:2">
      <c r="A2036" t="s">
        <v>6307</v>
      </c>
      <c r="B2036" t="s">
        <v>6308</v>
      </c>
    </row>
    <row r="2037" spans="1:2">
      <c r="A2037" t="s">
        <v>6309</v>
      </c>
      <c r="B2037" t="s">
        <v>6310</v>
      </c>
    </row>
    <row r="2038" spans="1:2">
      <c r="A2038" t="s">
        <v>6311</v>
      </c>
      <c r="B2038" t="s">
        <v>6312</v>
      </c>
    </row>
    <row r="2039" spans="1:2">
      <c r="A2039" t="s">
        <v>6313</v>
      </c>
      <c r="B2039" t="s">
        <v>6314</v>
      </c>
    </row>
    <row r="2040" spans="1:2">
      <c r="A2040" t="s">
        <v>6313</v>
      </c>
      <c r="B2040" t="s">
        <v>6315</v>
      </c>
    </row>
    <row r="2041" spans="1:2">
      <c r="A2041" t="s">
        <v>6316</v>
      </c>
      <c r="B2041" t="s">
        <v>6317</v>
      </c>
    </row>
    <row r="2042" spans="1:2">
      <c r="A2042" t="s">
        <v>6318</v>
      </c>
      <c r="B2042" t="s">
        <v>6319</v>
      </c>
    </row>
    <row r="2043" spans="1:2">
      <c r="A2043" t="s">
        <v>6320</v>
      </c>
      <c r="B2043" t="s">
        <v>6321</v>
      </c>
    </row>
    <row r="2044" spans="1:2">
      <c r="A2044" t="s">
        <v>6322</v>
      </c>
      <c r="B2044" t="s">
        <v>6323</v>
      </c>
    </row>
    <row r="2045" spans="1:2">
      <c r="A2045" t="s">
        <v>6324</v>
      </c>
      <c r="B2045" t="s">
        <v>6325</v>
      </c>
    </row>
    <row r="2046" spans="1:2">
      <c r="A2046" t="s">
        <v>6326</v>
      </c>
      <c r="B2046" t="s">
        <v>6327</v>
      </c>
    </row>
    <row r="2047" spans="1:2">
      <c r="A2047" t="s">
        <v>6328</v>
      </c>
      <c r="B2047" t="s">
        <v>6329</v>
      </c>
    </row>
    <row r="2048" spans="1:2">
      <c r="A2048" t="s">
        <v>6330</v>
      </c>
      <c r="B2048" t="s">
        <v>6331</v>
      </c>
    </row>
    <row r="2049" spans="1:2">
      <c r="A2049" t="s">
        <v>6332</v>
      </c>
      <c r="B2049" t="s">
        <v>6333</v>
      </c>
    </row>
    <row r="2050" spans="1:2">
      <c r="A2050" t="s">
        <v>6334</v>
      </c>
      <c r="B2050" t="s">
        <v>6335</v>
      </c>
    </row>
    <row r="2051" spans="1:2">
      <c r="A2051" t="s">
        <v>6336</v>
      </c>
      <c r="B2051" t="s">
        <v>6337</v>
      </c>
    </row>
    <row r="2052" spans="1:2">
      <c r="A2052" t="s">
        <v>6336</v>
      </c>
      <c r="B2052" t="s">
        <v>6338</v>
      </c>
    </row>
    <row r="2053" spans="1:2">
      <c r="A2053" t="s">
        <v>6339</v>
      </c>
      <c r="B2053" t="s">
        <v>6340</v>
      </c>
    </row>
    <row r="2054" spans="1:2">
      <c r="A2054" t="s">
        <v>6341</v>
      </c>
      <c r="B2054" t="s">
        <v>6342</v>
      </c>
    </row>
    <row r="2055" spans="1:2">
      <c r="A2055" t="s">
        <v>6343</v>
      </c>
      <c r="B2055" t="s">
        <v>6344</v>
      </c>
    </row>
    <row r="2056" spans="1:2">
      <c r="A2056" t="s">
        <v>6345</v>
      </c>
      <c r="B2056" t="s">
        <v>6346</v>
      </c>
    </row>
    <row r="2057" spans="1:2">
      <c r="A2057" t="s">
        <v>6347</v>
      </c>
      <c r="B2057" t="s">
        <v>6348</v>
      </c>
    </row>
    <row r="2058" spans="1:2">
      <c r="A2058" t="s">
        <v>6349</v>
      </c>
      <c r="B2058" t="s">
        <v>6350</v>
      </c>
    </row>
    <row r="2059" spans="1:2">
      <c r="A2059" t="s">
        <v>6351</v>
      </c>
      <c r="B2059" t="s">
        <v>6352</v>
      </c>
    </row>
    <row r="2060" spans="1:2">
      <c r="A2060" t="s">
        <v>6353</v>
      </c>
      <c r="B2060" t="s">
        <v>6354</v>
      </c>
    </row>
    <row r="2061" spans="1:2">
      <c r="A2061" t="s">
        <v>6355</v>
      </c>
      <c r="B2061" t="s">
        <v>6356</v>
      </c>
    </row>
    <row r="2062" spans="1:2">
      <c r="A2062" t="s">
        <v>6357</v>
      </c>
      <c r="B2062" t="s">
        <v>6358</v>
      </c>
    </row>
    <row r="2063" spans="1:2">
      <c r="A2063" t="s">
        <v>6359</v>
      </c>
      <c r="B2063" t="s">
        <v>6360</v>
      </c>
    </row>
    <row r="2064" spans="1:2">
      <c r="A2064" t="s">
        <v>6361</v>
      </c>
      <c r="B2064" t="s">
        <v>6362</v>
      </c>
    </row>
    <row r="2065" spans="1:2">
      <c r="A2065" t="s">
        <v>6363</v>
      </c>
      <c r="B2065" t="s">
        <v>6364</v>
      </c>
    </row>
    <row r="2066" spans="1:2">
      <c r="A2066" t="s">
        <v>6365</v>
      </c>
      <c r="B2066" t="s">
        <v>6366</v>
      </c>
    </row>
    <row r="2067" spans="1:2">
      <c r="A2067" t="s">
        <v>6367</v>
      </c>
      <c r="B2067" t="s">
        <v>6368</v>
      </c>
    </row>
    <row r="2068" spans="1:2">
      <c r="A2068" t="s">
        <v>6369</v>
      </c>
      <c r="B2068" t="s">
        <v>6370</v>
      </c>
    </row>
    <row r="2069" spans="1:2">
      <c r="A2069" t="s">
        <v>6371</v>
      </c>
      <c r="B2069" t="s">
        <v>6372</v>
      </c>
    </row>
    <row r="2070" spans="1:2">
      <c r="A2070" t="s">
        <v>6373</v>
      </c>
      <c r="B2070" t="s">
        <v>6374</v>
      </c>
    </row>
    <row r="2071" spans="1:2">
      <c r="A2071" t="s">
        <v>6375</v>
      </c>
      <c r="B2071" t="s">
        <v>6376</v>
      </c>
    </row>
    <row r="2072" spans="1:2">
      <c r="A2072" t="s">
        <v>6377</v>
      </c>
      <c r="B2072" t="s">
        <v>6378</v>
      </c>
    </row>
    <row r="2073" spans="1:2">
      <c r="A2073" t="s">
        <v>6379</v>
      </c>
      <c r="B2073" t="s">
        <v>6380</v>
      </c>
    </row>
    <row r="2074" spans="1:2">
      <c r="A2074" t="s">
        <v>6381</v>
      </c>
      <c r="B2074" t="s">
        <v>6382</v>
      </c>
    </row>
    <row r="2075" spans="1:2">
      <c r="A2075" t="s">
        <v>6383</v>
      </c>
      <c r="B2075" t="s">
        <v>6384</v>
      </c>
    </row>
    <row r="2076" spans="1:2">
      <c r="A2076" t="s">
        <v>6385</v>
      </c>
      <c r="B2076" t="s">
        <v>6386</v>
      </c>
    </row>
    <row r="2077" spans="1:2">
      <c r="A2077" t="s">
        <v>6387</v>
      </c>
      <c r="B2077" t="s">
        <v>6388</v>
      </c>
    </row>
    <row r="2078" spans="1:2">
      <c r="A2078" t="s">
        <v>6389</v>
      </c>
      <c r="B2078" t="s">
        <v>6390</v>
      </c>
    </row>
    <row r="2079" spans="1:2">
      <c r="A2079" t="s">
        <v>6391</v>
      </c>
      <c r="B2079" t="s">
        <v>6392</v>
      </c>
    </row>
    <row r="2080" spans="1:2">
      <c r="A2080" t="s">
        <v>6393</v>
      </c>
      <c r="B2080" t="s">
        <v>6394</v>
      </c>
    </row>
    <row r="2081" spans="1:2">
      <c r="A2081" t="s">
        <v>6395</v>
      </c>
      <c r="B2081" t="s">
        <v>6396</v>
      </c>
    </row>
    <row r="2082" spans="1:2">
      <c r="A2082" t="s">
        <v>6397</v>
      </c>
      <c r="B2082" t="s">
        <v>6398</v>
      </c>
    </row>
    <row r="2083" spans="1:2">
      <c r="A2083" t="s">
        <v>6399</v>
      </c>
      <c r="B2083" t="s">
        <v>6400</v>
      </c>
    </row>
    <row r="2084" spans="1:2">
      <c r="A2084" t="s">
        <v>6401</v>
      </c>
      <c r="B2084" t="s">
        <v>6402</v>
      </c>
    </row>
    <row r="2085" spans="1:2">
      <c r="A2085" t="s">
        <v>6403</v>
      </c>
      <c r="B2085" t="s">
        <v>6404</v>
      </c>
    </row>
    <row r="2086" spans="1:2">
      <c r="A2086" t="s">
        <v>6405</v>
      </c>
      <c r="B2086" t="s">
        <v>6406</v>
      </c>
    </row>
    <row r="2087" spans="1:2">
      <c r="A2087" t="s">
        <v>6407</v>
      </c>
      <c r="B2087" t="s">
        <v>6408</v>
      </c>
    </row>
    <row r="2088" spans="1:2">
      <c r="A2088" t="s">
        <v>6409</v>
      </c>
      <c r="B2088" t="s">
        <v>6410</v>
      </c>
    </row>
    <row r="2089" spans="1:2">
      <c r="A2089" t="s">
        <v>6411</v>
      </c>
      <c r="B2089" t="s">
        <v>6412</v>
      </c>
    </row>
    <row r="2090" spans="1:2">
      <c r="A2090" t="s">
        <v>6413</v>
      </c>
      <c r="B2090" t="s">
        <v>6414</v>
      </c>
    </row>
    <row r="2091" spans="1:2">
      <c r="A2091" t="s">
        <v>6415</v>
      </c>
      <c r="B2091" t="s">
        <v>6416</v>
      </c>
    </row>
    <row r="2092" spans="1:2">
      <c r="A2092" t="s">
        <v>6417</v>
      </c>
      <c r="B2092" t="s">
        <v>6418</v>
      </c>
    </row>
    <row r="2093" spans="1:2">
      <c r="A2093" t="s">
        <v>6419</v>
      </c>
      <c r="B2093" t="s">
        <v>6420</v>
      </c>
    </row>
    <row r="2094" spans="1:2">
      <c r="A2094" t="s">
        <v>6421</v>
      </c>
      <c r="B2094" t="s">
        <v>6422</v>
      </c>
    </row>
    <row r="2095" spans="1:2">
      <c r="A2095" t="s">
        <v>6423</v>
      </c>
      <c r="B2095" t="s">
        <v>6424</v>
      </c>
    </row>
    <row r="2096" spans="1:2">
      <c r="A2096" t="s">
        <v>6425</v>
      </c>
      <c r="B2096" t="s">
        <v>6426</v>
      </c>
    </row>
    <row r="2097" spans="1:2">
      <c r="A2097" t="s">
        <v>6427</v>
      </c>
      <c r="B2097" t="s">
        <v>6428</v>
      </c>
    </row>
    <row r="2098" spans="1:2">
      <c r="A2098" t="s">
        <v>6429</v>
      </c>
      <c r="B2098" t="s">
        <v>6430</v>
      </c>
    </row>
    <row r="2099" spans="1:2">
      <c r="A2099" t="s">
        <v>6431</v>
      </c>
      <c r="B2099" t="s">
        <v>6432</v>
      </c>
    </row>
    <row r="2100" spans="1:2">
      <c r="A2100" t="s">
        <v>6433</v>
      </c>
      <c r="B2100" t="s">
        <v>6434</v>
      </c>
    </row>
    <row r="2101" spans="1:2">
      <c r="A2101" t="s">
        <v>6435</v>
      </c>
      <c r="B2101" t="s">
        <v>6436</v>
      </c>
    </row>
    <row r="2102" spans="1:2">
      <c r="A2102" t="s">
        <v>6437</v>
      </c>
      <c r="B2102" t="s">
        <v>6438</v>
      </c>
    </row>
    <row r="2103" spans="1:2">
      <c r="A2103" t="s">
        <v>6439</v>
      </c>
      <c r="B2103" t="s">
        <v>6440</v>
      </c>
    </row>
    <row r="2104" spans="1:2">
      <c r="A2104" t="s">
        <v>6441</v>
      </c>
      <c r="B2104" t="s">
        <v>6442</v>
      </c>
    </row>
    <row r="2105" spans="1:2">
      <c r="A2105" t="s">
        <v>6443</v>
      </c>
      <c r="B2105" t="s">
        <v>6444</v>
      </c>
    </row>
    <row r="2106" spans="1:2">
      <c r="A2106" t="s">
        <v>6445</v>
      </c>
      <c r="B2106" t="s">
        <v>6446</v>
      </c>
    </row>
    <row r="2107" spans="1:2">
      <c r="A2107" t="s">
        <v>6447</v>
      </c>
      <c r="B2107" t="s">
        <v>6448</v>
      </c>
    </row>
    <row r="2108" spans="1:2">
      <c r="A2108" t="s">
        <v>6449</v>
      </c>
      <c r="B2108" t="s">
        <v>6450</v>
      </c>
    </row>
    <row r="2109" spans="1:2">
      <c r="A2109" t="s">
        <v>6451</v>
      </c>
      <c r="B2109" t="s">
        <v>6452</v>
      </c>
    </row>
    <row r="2110" spans="1:2">
      <c r="A2110" t="s">
        <v>6453</v>
      </c>
      <c r="B2110" t="s">
        <v>6454</v>
      </c>
    </row>
    <row r="2111" spans="1:2">
      <c r="A2111" t="s">
        <v>6455</v>
      </c>
      <c r="B2111" t="s">
        <v>6456</v>
      </c>
    </row>
    <row r="2112" spans="1:2">
      <c r="A2112" t="s">
        <v>6457</v>
      </c>
      <c r="B2112" t="s">
        <v>6458</v>
      </c>
    </row>
    <row r="2113" spans="1:2">
      <c r="A2113" t="s">
        <v>6459</v>
      </c>
      <c r="B2113" t="s">
        <v>6460</v>
      </c>
    </row>
    <row r="2114" spans="1:2">
      <c r="A2114" t="s">
        <v>6461</v>
      </c>
      <c r="B2114" t="s">
        <v>6462</v>
      </c>
    </row>
    <row r="2115" spans="1:2">
      <c r="A2115" t="s">
        <v>6463</v>
      </c>
      <c r="B2115" t="s">
        <v>6464</v>
      </c>
    </row>
    <row r="2116" spans="1:2">
      <c r="A2116" t="s">
        <v>6465</v>
      </c>
      <c r="B2116" t="s">
        <v>6466</v>
      </c>
    </row>
    <row r="2117" spans="1:2">
      <c r="A2117" t="s">
        <v>6467</v>
      </c>
      <c r="B2117" t="s">
        <v>6468</v>
      </c>
    </row>
    <row r="2118" spans="1:2">
      <c r="A2118" t="s">
        <v>6469</v>
      </c>
      <c r="B2118" t="s">
        <v>6470</v>
      </c>
    </row>
    <row r="2119" spans="1:2">
      <c r="A2119" t="s">
        <v>6471</v>
      </c>
      <c r="B2119" t="s">
        <v>6472</v>
      </c>
    </row>
    <row r="2120" spans="1:2">
      <c r="A2120" t="s">
        <v>6473</v>
      </c>
      <c r="B2120" t="s">
        <v>6474</v>
      </c>
    </row>
    <row r="2121" spans="1:2">
      <c r="A2121" t="s">
        <v>6475</v>
      </c>
      <c r="B2121" t="s">
        <v>6476</v>
      </c>
    </row>
    <row r="2122" spans="1:2">
      <c r="A2122" t="s">
        <v>6477</v>
      </c>
      <c r="B2122" t="s">
        <v>6478</v>
      </c>
    </row>
    <row r="2123" spans="1:2">
      <c r="A2123" t="s">
        <v>6479</v>
      </c>
      <c r="B2123" t="s">
        <v>6480</v>
      </c>
    </row>
    <row r="2124" spans="1:2">
      <c r="A2124" t="s">
        <v>6481</v>
      </c>
      <c r="B2124" t="s">
        <v>6482</v>
      </c>
    </row>
    <row r="2125" spans="1:2">
      <c r="A2125" t="s">
        <v>6483</v>
      </c>
      <c r="B2125" t="s">
        <v>6484</v>
      </c>
    </row>
    <row r="2126" spans="1:2">
      <c r="A2126" t="s">
        <v>6485</v>
      </c>
      <c r="B2126" t="s">
        <v>6486</v>
      </c>
    </row>
    <row r="2127" spans="1:2">
      <c r="A2127" t="s">
        <v>6487</v>
      </c>
      <c r="B2127" t="s">
        <v>6488</v>
      </c>
    </row>
    <row r="2128" spans="1:2">
      <c r="A2128" t="s">
        <v>6489</v>
      </c>
      <c r="B2128" t="s">
        <v>6490</v>
      </c>
    </row>
    <row r="2129" spans="1:2">
      <c r="A2129" t="s">
        <v>6491</v>
      </c>
      <c r="B2129" t="s">
        <v>6492</v>
      </c>
    </row>
    <row r="2130" spans="1:2">
      <c r="A2130" t="s">
        <v>6493</v>
      </c>
      <c r="B2130" t="s">
        <v>6494</v>
      </c>
    </row>
    <row r="2131" spans="1:2">
      <c r="A2131" t="s">
        <v>6495</v>
      </c>
      <c r="B2131" t="s">
        <v>6496</v>
      </c>
    </row>
    <row r="2132" spans="1:2">
      <c r="A2132" t="s">
        <v>6497</v>
      </c>
      <c r="B2132" t="s">
        <v>6498</v>
      </c>
    </row>
    <row r="2133" spans="1:2">
      <c r="A2133" t="s">
        <v>6499</v>
      </c>
      <c r="B2133" t="s">
        <v>6500</v>
      </c>
    </row>
    <row r="2134" spans="1:2">
      <c r="A2134" t="s">
        <v>6501</v>
      </c>
      <c r="B2134" t="s">
        <v>6502</v>
      </c>
    </row>
    <row r="2135" spans="1:2">
      <c r="A2135" t="s">
        <v>6503</v>
      </c>
      <c r="B2135" t="s">
        <v>6504</v>
      </c>
    </row>
    <row r="2136" spans="1:2">
      <c r="A2136" t="s">
        <v>6505</v>
      </c>
      <c r="B2136" t="s">
        <v>6506</v>
      </c>
    </row>
    <row r="2137" spans="1:2">
      <c r="A2137" t="s">
        <v>6507</v>
      </c>
      <c r="B2137" t="s">
        <v>6508</v>
      </c>
    </row>
    <row r="2138" spans="1:2">
      <c r="A2138" t="s">
        <v>6509</v>
      </c>
      <c r="B2138" t="s">
        <v>6510</v>
      </c>
    </row>
    <row r="2139" spans="1:2">
      <c r="A2139" t="s">
        <v>6511</v>
      </c>
      <c r="B2139" t="s">
        <v>6512</v>
      </c>
    </row>
    <row r="2140" spans="1:2">
      <c r="A2140" t="s">
        <v>6513</v>
      </c>
      <c r="B2140" t="s">
        <v>6514</v>
      </c>
    </row>
    <row r="2141" spans="1:2">
      <c r="A2141" t="s">
        <v>6515</v>
      </c>
      <c r="B2141" t="s">
        <v>6516</v>
      </c>
    </row>
    <row r="2142" spans="1:2">
      <c r="A2142" t="s">
        <v>6517</v>
      </c>
      <c r="B2142" t="s">
        <v>6518</v>
      </c>
    </row>
    <row r="2143" spans="1:2">
      <c r="A2143" t="s">
        <v>6519</v>
      </c>
      <c r="B2143" t="s">
        <v>6520</v>
      </c>
    </row>
    <row r="2144" spans="1:2">
      <c r="A2144" t="s">
        <v>6521</v>
      </c>
      <c r="B2144" t="s">
        <v>6522</v>
      </c>
    </row>
    <row r="2145" spans="1:2">
      <c r="A2145" t="s">
        <v>6523</v>
      </c>
      <c r="B2145" t="s">
        <v>6524</v>
      </c>
    </row>
    <row r="2146" spans="1:2">
      <c r="A2146" t="s">
        <v>6525</v>
      </c>
      <c r="B2146" t="s">
        <v>6526</v>
      </c>
    </row>
    <row r="2147" spans="1:2">
      <c r="A2147" t="s">
        <v>6527</v>
      </c>
      <c r="B2147" t="s">
        <v>6528</v>
      </c>
    </row>
    <row r="2148" spans="1:2">
      <c r="A2148" t="s">
        <v>6529</v>
      </c>
      <c r="B2148" t="s">
        <v>6530</v>
      </c>
    </row>
    <row r="2149" spans="1:2">
      <c r="A2149" t="s">
        <v>6531</v>
      </c>
      <c r="B2149" t="s">
        <v>6532</v>
      </c>
    </row>
    <row r="2150" spans="1:2">
      <c r="A2150" t="s">
        <v>6533</v>
      </c>
      <c r="B2150" t="s">
        <v>6534</v>
      </c>
    </row>
    <row r="2151" spans="1:2">
      <c r="A2151" t="s">
        <v>6535</v>
      </c>
      <c r="B2151" t="s">
        <v>6536</v>
      </c>
    </row>
    <row r="2152" spans="1:2">
      <c r="A2152" t="s">
        <v>6537</v>
      </c>
      <c r="B2152" t="s">
        <v>6538</v>
      </c>
    </row>
    <row r="2153" spans="1:2">
      <c r="A2153" t="s">
        <v>6539</v>
      </c>
      <c r="B2153" t="s">
        <v>6540</v>
      </c>
    </row>
    <row r="2154" spans="1:2">
      <c r="A2154" t="s">
        <v>6541</v>
      </c>
      <c r="B2154" t="s">
        <v>6542</v>
      </c>
    </row>
    <row r="2155" spans="1:2">
      <c r="A2155" t="s">
        <v>6543</v>
      </c>
      <c r="B2155" t="s">
        <v>6544</v>
      </c>
    </row>
    <row r="2156" spans="1:2">
      <c r="A2156" t="s">
        <v>6545</v>
      </c>
      <c r="B2156" t="s">
        <v>6546</v>
      </c>
    </row>
    <row r="2157" spans="1:2">
      <c r="A2157" t="s">
        <v>6547</v>
      </c>
      <c r="B2157" t="s">
        <v>6548</v>
      </c>
    </row>
    <row r="2158" spans="1:2">
      <c r="A2158" t="s">
        <v>6549</v>
      </c>
      <c r="B2158" t="s">
        <v>6550</v>
      </c>
    </row>
    <row r="2159" spans="1:2">
      <c r="A2159" t="s">
        <v>6551</v>
      </c>
      <c r="B2159" t="s">
        <v>6552</v>
      </c>
    </row>
    <row r="2160" spans="1:2">
      <c r="A2160" t="s">
        <v>6553</v>
      </c>
      <c r="B2160" t="s">
        <v>6554</v>
      </c>
    </row>
    <row r="2161" spans="1:2">
      <c r="A2161" t="s">
        <v>6555</v>
      </c>
      <c r="B2161" t="s">
        <v>6556</v>
      </c>
    </row>
    <row r="2162" spans="1:2">
      <c r="A2162" t="s">
        <v>6557</v>
      </c>
      <c r="B2162" t="s">
        <v>6558</v>
      </c>
    </row>
    <row r="2163" spans="1:2">
      <c r="A2163" t="s">
        <v>6559</v>
      </c>
      <c r="B2163" t="s">
        <v>6560</v>
      </c>
    </row>
    <row r="2164" spans="1:2">
      <c r="A2164" t="s">
        <v>6561</v>
      </c>
      <c r="B2164" t="s">
        <v>6562</v>
      </c>
    </row>
    <row r="2165" spans="1:2">
      <c r="A2165" t="s">
        <v>6563</v>
      </c>
      <c r="B2165" t="s">
        <v>6564</v>
      </c>
    </row>
    <row r="2166" spans="1:2">
      <c r="A2166" t="s">
        <v>6565</v>
      </c>
      <c r="B2166" t="s">
        <v>6566</v>
      </c>
    </row>
    <row r="2167" spans="1:2">
      <c r="A2167" t="s">
        <v>6567</v>
      </c>
      <c r="B2167" t="s">
        <v>6568</v>
      </c>
    </row>
    <row r="2168" spans="1:2">
      <c r="A2168" t="s">
        <v>6569</v>
      </c>
      <c r="B2168" t="s">
        <v>6570</v>
      </c>
    </row>
    <row r="2169" spans="1:2">
      <c r="A2169" t="s">
        <v>6571</v>
      </c>
      <c r="B2169" t="s">
        <v>6572</v>
      </c>
    </row>
    <row r="2170" spans="1:2">
      <c r="A2170" t="s">
        <v>6573</v>
      </c>
      <c r="B2170" t="s">
        <v>6574</v>
      </c>
    </row>
    <row r="2171" spans="1:2">
      <c r="A2171" t="s">
        <v>6575</v>
      </c>
      <c r="B2171" t="s">
        <v>6576</v>
      </c>
    </row>
    <row r="2172" spans="1:2">
      <c r="A2172" t="s">
        <v>6577</v>
      </c>
      <c r="B2172" t="s">
        <v>6578</v>
      </c>
    </row>
    <row r="2173" spans="1:2">
      <c r="A2173" t="s">
        <v>6579</v>
      </c>
      <c r="B2173" t="s">
        <v>6580</v>
      </c>
    </row>
    <row r="2174" spans="1:2">
      <c r="A2174" t="s">
        <v>6581</v>
      </c>
      <c r="B2174" t="s">
        <v>6582</v>
      </c>
    </row>
    <row r="2175" spans="1:2">
      <c r="A2175" t="s">
        <v>6583</v>
      </c>
      <c r="B2175" t="s">
        <v>6584</v>
      </c>
    </row>
    <row r="2176" spans="1:2">
      <c r="A2176" t="s">
        <v>6585</v>
      </c>
      <c r="B2176" t="s">
        <v>6586</v>
      </c>
    </row>
    <row r="2177" spans="1:2">
      <c r="A2177" t="s">
        <v>6587</v>
      </c>
      <c r="B2177" t="s">
        <v>6588</v>
      </c>
    </row>
    <row r="2178" spans="1:2">
      <c r="A2178" t="s">
        <v>6589</v>
      </c>
      <c r="B2178" t="s">
        <v>6590</v>
      </c>
    </row>
    <row r="2179" spans="1:2">
      <c r="A2179" t="s">
        <v>6591</v>
      </c>
      <c r="B2179" t="s">
        <v>6592</v>
      </c>
    </row>
    <row r="2180" spans="1:2">
      <c r="A2180" t="s">
        <v>6593</v>
      </c>
      <c r="B2180" t="s">
        <v>6594</v>
      </c>
    </row>
    <row r="2181" spans="1:2">
      <c r="A2181" t="s">
        <v>6595</v>
      </c>
      <c r="B2181" t="s">
        <v>6596</v>
      </c>
    </row>
    <row r="2182" spans="1:2">
      <c r="A2182" t="s">
        <v>6597</v>
      </c>
      <c r="B2182" t="s">
        <v>6598</v>
      </c>
    </row>
    <row r="2183" spans="1:2">
      <c r="A2183" t="s">
        <v>6599</v>
      </c>
      <c r="B2183" t="s">
        <v>6600</v>
      </c>
    </row>
    <row r="2184" spans="1:2">
      <c r="A2184" t="s">
        <v>6601</v>
      </c>
      <c r="B2184" t="s">
        <v>6602</v>
      </c>
    </row>
    <row r="2185" spans="1:2">
      <c r="A2185" t="s">
        <v>6603</v>
      </c>
      <c r="B2185" t="s">
        <v>6604</v>
      </c>
    </row>
    <row r="2186" spans="1:2">
      <c r="A2186" t="s">
        <v>6605</v>
      </c>
      <c r="B2186" t="s">
        <v>6606</v>
      </c>
    </row>
    <row r="2187" spans="1:2">
      <c r="A2187" t="s">
        <v>6607</v>
      </c>
      <c r="B2187" t="s">
        <v>6608</v>
      </c>
    </row>
    <row r="2188" spans="1:2">
      <c r="A2188" t="s">
        <v>6609</v>
      </c>
      <c r="B2188" t="s">
        <v>6610</v>
      </c>
    </row>
    <row r="2189" spans="1:2">
      <c r="A2189" t="s">
        <v>6611</v>
      </c>
      <c r="B2189" t="s">
        <v>6612</v>
      </c>
    </row>
    <row r="2190" spans="1:2">
      <c r="A2190" t="s">
        <v>6613</v>
      </c>
      <c r="B2190" t="s">
        <v>6614</v>
      </c>
    </row>
    <row r="2191" spans="1:2">
      <c r="A2191" t="s">
        <v>6615</v>
      </c>
      <c r="B2191" t="s">
        <v>6616</v>
      </c>
    </row>
    <row r="2192" spans="1:2">
      <c r="A2192" t="s">
        <v>6617</v>
      </c>
      <c r="B2192" t="s">
        <v>6618</v>
      </c>
    </row>
    <row r="2193" spans="1:2">
      <c r="A2193" t="s">
        <v>6619</v>
      </c>
      <c r="B2193" t="s">
        <v>6620</v>
      </c>
    </row>
    <row r="2194" spans="1:2">
      <c r="A2194" t="s">
        <v>6621</v>
      </c>
      <c r="B2194" t="s">
        <v>6622</v>
      </c>
    </row>
    <row r="2195" spans="1:2">
      <c r="A2195" t="s">
        <v>6621</v>
      </c>
      <c r="B2195" t="s">
        <v>6623</v>
      </c>
    </row>
    <row r="2196" spans="1:2">
      <c r="A2196" t="s">
        <v>6624</v>
      </c>
      <c r="B2196" t="s">
        <v>6625</v>
      </c>
    </row>
    <row r="2197" spans="1:2">
      <c r="A2197" t="s">
        <v>6624</v>
      </c>
      <c r="B2197" t="s">
        <v>6626</v>
      </c>
    </row>
    <row r="2198" spans="1:2">
      <c r="A2198" t="s">
        <v>6627</v>
      </c>
      <c r="B2198" t="s">
        <v>6628</v>
      </c>
    </row>
    <row r="2199" spans="1:2">
      <c r="A2199" t="s">
        <v>6627</v>
      </c>
      <c r="B2199" t="s">
        <v>6629</v>
      </c>
    </row>
    <row r="2200" spans="1:2">
      <c r="A2200" t="s">
        <v>6630</v>
      </c>
      <c r="B2200" t="s">
        <v>6631</v>
      </c>
    </row>
    <row r="2201" spans="1:2">
      <c r="A2201" t="s">
        <v>6632</v>
      </c>
      <c r="B2201" t="s">
        <v>6633</v>
      </c>
    </row>
    <row r="2202" spans="1:2">
      <c r="A2202" t="s">
        <v>6634</v>
      </c>
      <c r="B2202" t="s">
        <v>6635</v>
      </c>
    </row>
    <row r="2203" spans="1:2">
      <c r="A2203" t="s">
        <v>6636</v>
      </c>
      <c r="B2203" t="s">
        <v>6637</v>
      </c>
    </row>
    <row r="2204" spans="1:2">
      <c r="A2204" t="s">
        <v>6638</v>
      </c>
      <c r="B2204" t="s">
        <v>6639</v>
      </c>
    </row>
    <row r="2205" spans="1:2">
      <c r="A2205" t="s">
        <v>6640</v>
      </c>
      <c r="B2205" t="s">
        <v>6641</v>
      </c>
    </row>
    <row r="2206" spans="1:2">
      <c r="A2206" t="s">
        <v>6642</v>
      </c>
      <c r="B2206" t="s">
        <v>6643</v>
      </c>
    </row>
    <row r="2207" spans="1:2">
      <c r="A2207" t="s">
        <v>6644</v>
      </c>
      <c r="B2207" t="s">
        <v>6645</v>
      </c>
    </row>
    <row r="2208" spans="1:2">
      <c r="A2208" t="s">
        <v>6646</v>
      </c>
      <c r="B2208" t="s">
        <v>6647</v>
      </c>
    </row>
    <row r="2209" spans="1:2">
      <c r="A2209" t="s">
        <v>6648</v>
      </c>
      <c r="B2209" t="s">
        <v>6649</v>
      </c>
    </row>
    <row r="2210" spans="1:2">
      <c r="A2210" t="s">
        <v>6650</v>
      </c>
      <c r="B2210" t="s">
        <v>6651</v>
      </c>
    </row>
    <row r="2211" spans="1:2">
      <c r="A2211" t="s">
        <v>6652</v>
      </c>
      <c r="B2211" t="s">
        <v>6653</v>
      </c>
    </row>
    <row r="2212" spans="1:2">
      <c r="A2212" t="s">
        <v>6654</v>
      </c>
      <c r="B2212" t="s">
        <v>6655</v>
      </c>
    </row>
    <row r="2213" spans="1:2">
      <c r="A2213" t="s">
        <v>6656</v>
      </c>
      <c r="B2213" t="s">
        <v>6657</v>
      </c>
    </row>
    <row r="2214" spans="1:2">
      <c r="A2214" t="s">
        <v>6658</v>
      </c>
      <c r="B2214" t="s">
        <v>6659</v>
      </c>
    </row>
    <row r="2215" spans="1:2">
      <c r="A2215" t="s">
        <v>6660</v>
      </c>
      <c r="B2215" t="s">
        <v>6661</v>
      </c>
    </row>
    <row r="2216" spans="1:2">
      <c r="A2216" t="s">
        <v>6662</v>
      </c>
      <c r="B2216" t="s">
        <v>6663</v>
      </c>
    </row>
    <row r="2217" spans="1:2">
      <c r="A2217" t="s">
        <v>6664</v>
      </c>
      <c r="B2217" t="s">
        <v>6665</v>
      </c>
    </row>
    <row r="2218" spans="1:2">
      <c r="A2218" t="s">
        <v>6666</v>
      </c>
      <c r="B2218" t="s">
        <v>6667</v>
      </c>
    </row>
    <row r="2219" spans="1:2">
      <c r="A2219" t="s">
        <v>6668</v>
      </c>
      <c r="B2219" t="s">
        <v>6669</v>
      </c>
    </row>
    <row r="2220" spans="1:2">
      <c r="A2220" t="s">
        <v>6670</v>
      </c>
      <c r="B2220" t="s">
        <v>6671</v>
      </c>
    </row>
    <row r="2221" spans="1:2">
      <c r="A2221" t="s">
        <v>6672</v>
      </c>
      <c r="B2221" t="s">
        <v>6673</v>
      </c>
    </row>
    <row r="2222" spans="1:2">
      <c r="A2222" t="s">
        <v>6674</v>
      </c>
      <c r="B2222" t="s">
        <v>6675</v>
      </c>
    </row>
    <row r="2223" spans="1:2">
      <c r="A2223" t="s">
        <v>6676</v>
      </c>
      <c r="B2223" t="s">
        <v>6677</v>
      </c>
    </row>
    <row r="2224" spans="1:2">
      <c r="A2224" t="s">
        <v>6678</v>
      </c>
      <c r="B2224" t="s">
        <v>6679</v>
      </c>
    </row>
    <row r="2225" spans="1:2">
      <c r="A2225" t="s">
        <v>6680</v>
      </c>
      <c r="B2225" t="s">
        <v>6681</v>
      </c>
    </row>
    <row r="2226" spans="1:2">
      <c r="A2226" t="s">
        <v>6682</v>
      </c>
      <c r="B2226" t="s">
        <v>6683</v>
      </c>
    </row>
    <row r="2227" spans="1:2">
      <c r="A2227" t="s">
        <v>6684</v>
      </c>
      <c r="B2227" t="s">
        <v>6685</v>
      </c>
    </row>
    <row r="2228" spans="1:2">
      <c r="A2228" t="s">
        <v>6686</v>
      </c>
      <c r="B2228" t="s">
        <v>6687</v>
      </c>
    </row>
    <row r="2229" spans="1:2">
      <c r="A2229" t="s">
        <v>6688</v>
      </c>
      <c r="B2229" t="s">
        <v>6689</v>
      </c>
    </row>
    <row r="2230" spans="1:2">
      <c r="A2230" t="s">
        <v>6690</v>
      </c>
      <c r="B2230" t="s">
        <v>6691</v>
      </c>
    </row>
    <row r="2231" spans="1:2">
      <c r="A2231" t="s">
        <v>6692</v>
      </c>
      <c r="B2231" t="s">
        <v>6693</v>
      </c>
    </row>
    <row r="2232" spans="1:2">
      <c r="A2232" t="s">
        <v>6694</v>
      </c>
      <c r="B2232" t="s">
        <v>6695</v>
      </c>
    </row>
    <row r="2233" spans="1:2">
      <c r="A2233" t="s">
        <v>6696</v>
      </c>
      <c r="B2233" t="s">
        <v>6697</v>
      </c>
    </row>
    <row r="2234" spans="1:2">
      <c r="A2234" t="s">
        <v>6698</v>
      </c>
      <c r="B2234" t="s">
        <v>6699</v>
      </c>
    </row>
    <row r="2235" spans="1:2">
      <c r="A2235" t="s">
        <v>6700</v>
      </c>
      <c r="B2235" t="s">
        <v>6701</v>
      </c>
    </row>
    <row r="2236" spans="1:2">
      <c r="A2236" t="s">
        <v>6702</v>
      </c>
      <c r="B2236" t="s">
        <v>6703</v>
      </c>
    </row>
    <row r="2237" spans="1:2">
      <c r="A2237" t="s">
        <v>6704</v>
      </c>
      <c r="B2237" t="s">
        <v>6705</v>
      </c>
    </row>
    <row r="2238" spans="1:2">
      <c r="A2238" t="s">
        <v>6706</v>
      </c>
      <c r="B2238" t="s">
        <v>6707</v>
      </c>
    </row>
    <row r="2239" spans="1:2">
      <c r="A2239" t="s">
        <v>6708</v>
      </c>
      <c r="B2239" t="s">
        <v>6709</v>
      </c>
    </row>
    <row r="2240" spans="1:2">
      <c r="A2240" t="s">
        <v>6708</v>
      </c>
      <c r="B2240" t="s">
        <v>6710</v>
      </c>
    </row>
    <row r="2241" spans="1:2">
      <c r="A2241" t="s">
        <v>6711</v>
      </c>
      <c r="B2241" t="s">
        <v>6712</v>
      </c>
    </row>
    <row r="2242" spans="1:2">
      <c r="A2242" t="s">
        <v>6713</v>
      </c>
      <c r="B2242" t="s">
        <v>6714</v>
      </c>
    </row>
    <row r="2243" spans="1:2">
      <c r="A2243" t="s">
        <v>6715</v>
      </c>
      <c r="B2243" t="s">
        <v>6716</v>
      </c>
    </row>
    <row r="2244" spans="1:2">
      <c r="A2244" t="s">
        <v>6717</v>
      </c>
      <c r="B2244" t="s">
        <v>6718</v>
      </c>
    </row>
    <row r="2245" spans="1:2">
      <c r="A2245" t="s">
        <v>6719</v>
      </c>
      <c r="B2245" t="s">
        <v>6720</v>
      </c>
    </row>
    <row r="2246" spans="1:2">
      <c r="A2246" t="s">
        <v>6721</v>
      </c>
      <c r="B2246" t="s">
        <v>6722</v>
      </c>
    </row>
    <row r="2247" spans="1:2">
      <c r="A2247" t="s">
        <v>6721</v>
      </c>
      <c r="B2247" t="s">
        <v>6723</v>
      </c>
    </row>
    <row r="2248" spans="1:2">
      <c r="A2248" t="s">
        <v>6724</v>
      </c>
      <c r="B2248" t="s">
        <v>6725</v>
      </c>
    </row>
    <row r="2249" spans="1:2">
      <c r="A2249" t="s">
        <v>6726</v>
      </c>
      <c r="B2249" t="s">
        <v>6727</v>
      </c>
    </row>
    <row r="2250" spans="1:2">
      <c r="A2250" t="s">
        <v>6726</v>
      </c>
      <c r="B2250" t="s">
        <v>6728</v>
      </c>
    </row>
    <row r="2251" spans="1:2">
      <c r="A2251" t="s">
        <v>6729</v>
      </c>
      <c r="B2251" t="s">
        <v>6730</v>
      </c>
    </row>
    <row r="2252" spans="1:2">
      <c r="A2252" t="s">
        <v>6731</v>
      </c>
      <c r="B2252" t="s">
        <v>6732</v>
      </c>
    </row>
    <row r="2253" spans="1:2">
      <c r="A2253" t="s">
        <v>6733</v>
      </c>
      <c r="B2253" t="s">
        <v>6734</v>
      </c>
    </row>
    <row r="2254" spans="1:2">
      <c r="A2254" t="s">
        <v>6733</v>
      </c>
      <c r="B2254" t="s">
        <v>6735</v>
      </c>
    </row>
    <row r="2255" spans="1:2">
      <c r="A2255" t="s">
        <v>6736</v>
      </c>
      <c r="B2255" t="s">
        <v>6737</v>
      </c>
    </row>
    <row r="2256" spans="1:2">
      <c r="A2256" t="s">
        <v>6736</v>
      </c>
      <c r="B2256" t="s">
        <v>6738</v>
      </c>
    </row>
    <row r="2257" spans="1:2">
      <c r="A2257" t="s">
        <v>6739</v>
      </c>
      <c r="B2257" t="s">
        <v>6740</v>
      </c>
    </row>
    <row r="2258" spans="1:2">
      <c r="A2258" t="s">
        <v>6741</v>
      </c>
      <c r="B2258" t="s">
        <v>6742</v>
      </c>
    </row>
    <row r="2259" spans="1:2">
      <c r="A2259" t="s">
        <v>6743</v>
      </c>
      <c r="B2259" t="s">
        <v>6744</v>
      </c>
    </row>
    <row r="2260" spans="1:2">
      <c r="A2260" t="s">
        <v>6745</v>
      </c>
      <c r="B2260" t="s">
        <v>6746</v>
      </c>
    </row>
    <row r="2261" spans="1:2">
      <c r="A2261" t="s">
        <v>6745</v>
      </c>
      <c r="B2261" t="s">
        <v>6747</v>
      </c>
    </row>
    <row r="2262" spans="1:2">
      <c r="A2262" t="s">
        <v>6748</v>
      </c>
      <c r="B2262" t="s">
        <v>6749</v>
      </c>
    </row>
    <row r="2263" spans="1:2">
      <c r="A2263" t="s">
        <v>6748</v>
      </c>
      <c r="B2263" t="s">
        <v>6750</v>
      </c>
    </row>
    <row r="2264" spans="1:2">
      <c r="A2264" t="s">
        <v>6751</v>
      </c>
      <c r="B2264" t="s">
        <v>6752</v>
      </c>
    </row>
    <row r="2265" spans="1:2">
      <c r="A2265" t="s">
        <v>6751</v>
      </c>
      <c r="B2265" t="s">
        <v>6753</v>
      </c>
    </row>
    <row r="2266" spans="1:2">
      <c r="A2266" t="s">
        <v>6754</v>
      </c>
      <c r="B2266" t="s">
        <v>6755</v>
      </c>
    </row>
    <row r="2267" spans="1:2">
      <c r="A2267" t="s">
        <v>6756</v>
      </c>
      <c r="B2267" t="s">
        <v>6757</v>
      </c>
    </row>
    <row r="2268" spans="1:2">
      <c r="A2268" t="s">
        <v>6756</v>
      </c>
      <c r="B2268" t="s">
        <v>6758</v>
      </c>
    </row>
    <row r="2269" spans="1:2">
      <c r="A2269" t="s">
        <v>6759</v>
      </c>
      <c r="B2269" t="s">
        <v>6760</v>
      </c>
    </row>
    <row r="2270" spans="1:2">
      <c r="A2270" t="s">
        <v>6759</v>
      </c>
      <c r="B2270" t="s">
        <v>6761</v>
      </c>
    </row>
    <row r="2271" spans="1:2">
      <c r="A2271" t="s">
        <v>6762</v>
      </c>
      <c r="B2271" t="s">
        <v>500</v>
      </c>
    </row>
    <row r="2272" spans="1:2">
      <c r="A2272" t="s">
        <v>6762</v>
      </c>
      <c r="B2272" t="s">
        <v>6763</v>
      </c>
    </row>
    <row r="2273" spans="1:2">
      <c r="A2273" t="s">
        <v>6764</v>
      </c>
      <c r="B2273" t="s">
        <v>6765</v>
      </c>
    </row>
    <row r="2274" spans="1:2">
      <c r="A2274" t="s">
        <v>6766</v>
      </c>
      <c r="B2274" t="s">
        <v>6767</v>
      </c>
    </row>
    <row r="2275" spans="1:2">
      <c r="A2275" t="s">
        <v>6766</v>
      </c>
      <c r="B2275" t="s">
        <v>6768</v>
      </c>
    </row>
    <row r="2276" spans="1:2">
      <c r="A2276" t="s">
        <v>6769</v>
      </c>
      <c r="B2276" t="s">
        <v>6770</v>
      </c>
    </row>
    <row r="2277" spans="1:2">
      <c r="A2277" t="s">
        <v>6769</v>
      </c>
      <c r="B2277" t="s">
        <v>6771</v>
      </c>
    </row>
    <row r="2278" spans="1:2">
      <c r="A2278" t="s">
        <v>6772</v>
      </c>
      <c r="B2278" t="s">
        <v>6773</v>
      </c>
    </row>
    <row r="2279" spans="1:2">
      <c r="A2279" t="s">
        <v>6772</v>
      </c>
      <c r="B2279" t="s">
        <v>6774</v>
      </c>
    </row>
    <row r="2280" spans="1:2">
      <c r="A2280" t="s">
        <v>6775</v>
      </c>
      <c r="B2280" t="s">
        <v>104</v>
      </c>
    </row>
    <row r="2281" spans="1:2">
      <c r="A2281" t="s">
        <v>6775</v>
      </c>
      <c r="B2281" t="s">
        <v>6776</v>
      </c>
    </row>
    <row r="2282" spans="1:2">
      <c r="A2282" t="s">
        <v>6777</v>
      </c>
      <c r="B2282" t="s">
        <v>6778</v>
      </c>
    </row>
    <row r="2283" spans="1:2">
      <c r="A2283" t="s">
        <v>6779</v>
      </c>
      <c r="B2283" t="s">
        <v>6780</v>
      </c>
    </row>
    <row r="2284" spans="1:2">
      <c r="A2284" t="s">
        <v>6781</v>
      </c>
      <c r="B2284" t="s">
        <v>6782</v>
      </c>
    </row>
    <row r="2285" spans="1:2">
      <c r="A2285" t="s">
        <v>6783</v>
      </c>
      <c r="B2285" t="s">
        <v>6784</v>
      </c>
    </row>
    <row r="2286" spans="1:2">
      <c r="A2286" t="s">
        <v>6783</v>
      </c>
      <c r="B2286" t="s">
        <v>6785</v>
      </c>
    </row>
    <row r="2287" spans="1:2">
      <c r="A2287" t="s">
        <v>6786</v>
      </c>
      <c r="B2287" t="s">
        <v>6787</v>
      </c>
    </row>
    <row r="2288" spans="1:2">
      <c r="A2288" t="s">
        <v>6788</v>
      </c>
      <c r="B2288" t="s">
        <v>6789</v>
      </c>
    </row>
    <row r="2289" spans="1:2">
      <c r="A2289" t="s">
        <v>6788</v>
      </c>
      <c r="B2289" t="s">
        <v>6790</v>
      </c>
    </row>
    <row r="2290" spans="1:2">
      <c r="A2290" t="s">
        <v>6791</v>
      </c>
      <c r="B2290" t="s">
        <v>6792</v>
      </c>
    </row>
    <row r="2291" spans="1:2">
      <c r="A2291" t="s">
        <v>6791</v>
      </c>
      <c r="B2291" t="s">
        <v>6793</v>
      </c>
    </row>
    <row r="2292" spans="1:2">
      <c r="A2292" t="s">
        <v>6794</v>
      </c>
      <c r="B2292" t="s">
        <v>6795</v>
      </c>
    </row>
    <row r="2293" spans="1:2">
      <c r="A2293" t="s">
        <v>6794</v>
      </c>
      <c r="B2293" t="s">
        <v>6796</v>
      </c>
    </row>
    <row r="2294" spans="1:2">
      <c r="A2294" t="s">
        <v>6797</v>
      </c>
      <c r="B2294" t="s">
        <v>6798</v>
      </c>
    </row>
    <row r="2295" spans="1:2">
      <c r="A2295" t="s">
        <v>6799</v>
      </c>
      <c r="B2295" t="s">
        <v>359</v>
      </c>
    </row>
    <row r="2296" spans="1:2">
      <c r="A2296" t="s">
        <v>6800</v>
      </c>
      <c r="B2296" t="s">
        <v>6801</v>
      </c>
    </row>
    <row r="2297" spans="1:2">
      <c r="A2297" t="s">
        <v>6800</v>
      </c>
      <c r="B2297" t="s">
        <v>6802</v>
      </c>
    </row>
    <row r="2298" spans="1:2">
      <c r="A2298" t="s">
        <v>6803</v>
      </c>
      <c r="B2298" t="s">
        <v>6804</v>
      </c>
    </row>
    <row r="2299" spans="1:2">
      <c r="A2299" t="s">
        <v>6803</v>
      </c>
      <c r="B2299" t="s">
        <v>6805</v>
      </c>
    </row>
    <row r="2300" spans="1:2">
      <c r="A2300" t="s">
        <v>6806</v>
      </c>
      <c r="B2300" t="s">
        <v>6807</v>
      </c>
    </row>
    <row r="2301" spans="1:2">
      <c r="A2301" t="s">
        <v>6808</v>
      </c>
      <c r="B2301" t="s">
        <v>6809</v>
      </c>
    </row>
    <row r="2302" spans="1:2">
      <c r="A2302" t="s">
        <v>6810</v>
      </c>
      <c r="B2302" t="s">
        <v>6811</v>
      </c>
    </row>
    <row r="2303" spans="1:2">
      <c r="A2303" t="s">
        <v>6812</v>
      </c>
      <c r="B2303" t="s">
        <v>6813</v>
      </c>
    </row>
    <row r="2304" spans="1:2">
      <c r="A2304" t="s">
        <v>6812</v>
      </c>
      <c r="B2304" t="s">
        <v>6814</v>
      </c>
    </row>
    <row r="2305" spans="1:2">
      <c r="A2305" t="s">
        <v>6815</v>
      </c>
      <c r="B2305" t="s">
        <v>6816</v>
      </c>
    </row>
    <row r="2306" spans="1:2">
      <c r="A2306" t="s">
        <v>6817</v>
      </c>
      <c r="B2306" t="s">
        <v>6818</v>
      </c>
    </row>
    <row r="2307" spans="1:2">
      <c r="A2307" t="s">
        <v>6817</v>
      </c>
      <c r="B2307" t="s">
        <v>6819</v>
      </c>
    </row>
    <row r="2308" spans="1:2">
      <c r="A2308" t="s">
        <v>6820</v>
      </c>
      <c r="B2308" t="s">
        <v>6821</v>
      </c>
    </row>
    <row r="2309" spans="1:2">
      <c r="A2309" t="s">
        <v>6822</v>
      </c>
      <c r="B2309" t="s">
        <v>6823</v>
      </c>
    </row>
    <row r="2310" spans="1:2">
      <c r="A2310" t="s">
        <v>6824</v>
      </c>
      <c r="B2310" t="s">
        <v>6825</v>
      </c>
    </row>
    <row r="2311" spans="1:2">
      <c r="A2311" t="s">
        <v>6826</v>
      </c>
      <c r="B2311" t="s">
        <v>6827</v>
      </c>
    </row>
    <row r="2312" spans="1:2">
      <c r="A2312" t="s">
        <v>6828</v>
      </c>
      <c r="B2312" t="s">
        <v>6829</v>
      </c>
    </row>
    <row r="2313" spans="1:2">
      <c r="A2313" t="s">
        <v>6830</v>
      </c>
      <c r="B2313" t="s">
        <v>6831</v>
      </c>
    </row>
    <row r="2314" spans="1:2">
      <c r="A2314" t="s">
        <v>6832</v>
      </c>
      <c r="B2314" t="s">
        <v>6833</v>
      </c>
    </row>
    <row r="2315" spans="1:2">
      <c r="A2315" t="s">
        <v>6834</v>
      </c>
      <c r="B2315" t="s">
        <v>6835</v>
      </c>
    </row>
    <row r="2316" spans="1:2">
      <c r="A2316" t="s">
        <v>6836</v>
      </c>
      <c r="B2316" t="s">
        <v>6837</v>
      </c>
    </row>
    <row r="2317" spans="1:2">
      <c r="A2317" t="s">
        <v>6838</v>
      </c>
      <c r="B2317" t="s">
        <v>6839</v>
      </c>
    </row>
    <row r="2318" spans="1:2">
      <c r="A2318" t="s">
        <v>6840</v>
      </c>
      <c r="B2318" t="s">
        <v>6841</v>
      </c>
    </row>
    <row r="2319" spans="1:2">
      <c r="A2319" t="s">
        <v>6842</v>
      </c>
      <c r="B2319" t="s">
        <v>6843</v>
      </c>
    </row>
    <row r="2320" spans="1:2">
      <c r="A2320" t="s">
        <v>6844</v>
      </c>
      <c r="B2320" t="s">
        <v>6845</v>
      </c>
    </row>
    <row r="2321" spans="1:2">
      <c r="A2321" t="s">
        <v>6846</v>
      </c>
      <c r="B2321" t="s">
        <v>6847</v>
      </c>
    </row>
    <row r="2322" spans="1:2">
      <c r="A2322" t="s">
        <v>6848</v>
      </c>
      <c r="B2322" t="s">
        <v>6849</v>
      </c>
    </row>
    <row r="2323" spans="1:2">
      <c r="A2323" t="s">
        <v>6850</v>
      </c>
      <c r="B2323" t="s">
        <v>6851</v>
      </c>
    </row>
    <row r="2324" spans="1:2">
      <c r="A2324" t="s">
        <v>6852</v>
      </c>
      <c r="B2324" t="s">
        <v>6853</v>
      </c>
    </row>
    <row r="2325" spans="1:2">
      <c r="A2325" t="s">
        <v>6854</v>
      </c>
      <c r="B2325" t="s">
        <v>6855</v>
      </c>
    </row>
    <row r="2326" spans="1:2">
      <c r="A2326" t="s">
        <v>6856</v>
      </c>
      <c r="B2326" t="s">
        <v>6857</v>
      </c>
    </row>
    <row r="2327" spans="1:2">
      <c r="A2327" t="s">
        <v>6858</v>
      </c>
      <c r="B2327" t="s">
        <v>6859</v>
      </c>
    </row>
    <row r="2328" spans="1:2">
      <c r="A2328" t="s">
        <v>6860</v>
      </c>
      <c r="B2328" t="s">
        <v>6861</v>
      </c>
    </row>
    <row r="2329" spans="1:2">
      <c r="A2329" t="s">
        <v>6862</v>
      </c>
      <c r="B2329" t="s">
        <v>6863</v>
      </c>
    </row>
    <row r="2330" spans="1:2">
      <c r="A2330" t="s">
        <v>6864</v>
      </c>
      <c r="B2330" t="s">
        <v>6865</v>
      </c>
    </row>
    <row r="2331" spans="1:2">
      <c r="A2331" t="s">
        <v>6866</v>
      </c>
      <c r="B2331" t="s">
        <v>6867</v>
      </c>
    </row>
    <row r="2332" spans="1:2">
      <c r="A2332" t="s">
        <v>6868</v>
      </c>
      <c r="B2332" t="s">
        <v>6869</v>
      </c>
    </row>
    <row r="2333" spans="1:2">
      <c r="A2333" t="s">
        <v>6870</v>
      </c>
      <c r="B2333" t="s">
        <v>6871</v>
      </c>
    </row>
    <row r="2334" spans="1:2">
      <c r="A2334" t="s">
        <v>6872</v>
      </c>
      <c r="B2334" t="s">
        <v>6873</v>
      </c>
    </row>
    <row r="2335" spans="1:2">
      <c r="A2335" t="s">
        <v>6874</v>
      </c>
      <c r="B2335" t="s">
        <v>6875</v>
      </c>
    </row>
    <row r="2336" spans="1:2">
      <c r="A2336" t="s">
        <v>6876</v>
      </c>
      <c r="B2336" t="s">
        <v>6877</v>
      </c>
    </row>
    <row r="2337" spans="1:2">
      <c r="A2337" t="s">
        <v>6878</v>
      </c>
      <c r="B2337" t="s">
        <v>6879</v>
      </c>
    </row>
    <row r="2338" spans="1:2">
      <c r="A2338" t="s">
        <v>6880</v>
      </c>
      <c r="B2338" t="s">
        <v>6881</v>
      </c>
    </row>
    <row r="2339" spans="1:2">
      <c r="A2339" t="s">
        <v>6882</v>
      </c>
      <c r="B2339" t="s">
        <v>6883</v>
      </c>
    </row>
    <row r="2340" spans="1:2">
      <c r="A2340" t="s">
        <v>6884</v>
      </c>
      <c r="B2340" t="s">
        <v>6885</v>
      </c>
    </row>
    <row r="2341" spans="1:2">
      <c r="A2341" t="s">
        <v>6886</v>
      </c>
      <c r="B2341" t="s">
        <v>6887</v>
      </c>
    </row>
    <row r="2342" spans="1:2">
      <c r="A2342" t="s">
        <v>6888</v>
      </c>
      <c r="B2342" t="s">
        <v>6889</v>
      </c>
    </row>
    <row r="2343" spans="1:2">
      <c r="A2343" t="s">
        <v>6890</v>
      </c>
      <c r="B2343" t="s">
        <v>6891</v>
      </c>
    </row>
    <row r="2344" spans="1:2">
      <c r="A2344" t="s">
        <v>6892</v>
      </c>
      <c r="B2344" t="s">
        <v>6893</v>
      </c>
    </row>
    <row r="2345" spans="1:2">
      <c r="A2345" t="s">
        <v>6894</v>
      </c>
      <c r="B2345" t="s">
        <v>6895</v>
      </c>
    </row>
    <row r="2346" spans="1:2">
      <c r="A2346" t="s">
        <v>6896</v>
      </c>
      <c r="B2346" t="s">
        <v>6897</v>
      </c>
    </row>
    <row r="2347" spans="1:2">
      <c r="A2347" t="s">
        <v>6898</v>
      </c>
      <c r="B2347" t="s">
        <v>6899</v>
      </c>
    </row>
    <row r="2348" spans="1:2">
      <c r="A2348" t="s">
        <v>6900</v>
      </c>
      <c r="B2348" t="s">
        <v>6901</v>
      </c>
    </row>
    <row r="2349" spans="1:2">
      <c r="A2349" t="s">
        <v>6902</v>
      </c>
      <c r="B2349" t="s">
        <v>6903</v>
      </c>
    </row>
    <row r="2350" spans="1:2">
      <c r="A2350" t="s">
        <v>6904</v>
      </c>
      <c r="B2350" t="s">
        <v>6905</v>
      </c>
    </row>
    <row r="2351" spans="1:2">
      <c r="A2351" t="s">
        <v>6906</v>
      </c>
      <c r="B2351" t="s">
        <v>6907</v>
      </c>
    </row>
    <row r="2352" spans="1:2">
      <c r="A2352" t="s">
        <v>6908</v>
      </c>
      <c r="B2352" t="s">
        <v>6909</v>
      </c>
    </row>
    <row r="2353" spans="1:2">
      <c r="A2353" t="s">
        <v>6910</v>
      </c>
      <c r="B2353" t="s">
        <v>6911</v>
      </c>
    </row>
    <row r="2354" spans="1:2">
      <c r="A2354" t="s">
        <v>6912</v>
      </c>
      <c r="B2354" t="s">
        <v>6913</v>
      </c>
    </row>
    <row r="2355" spans="1:2">
      <c r="A2355" t="s">
        <v>6914</v>
      </c>
      <c r="B2355" t="s">
        <v>6915</v>
      </c>
    </row>
    <row r="2356" spans="1:2">
      <c r="A2356" t="s">
        <v>6916</v>
      </c>
      <c r="B2356" t="s">
        <v>6917</v>
      </c>
    </row>
    <row r="2357" spans="1:2">
      <c r="A2357" t="s">
        <v>6916</v>
      </c>
      <c r="B2357" t="s">
        <v>6918</v>
      </c>
    </row>
    <row r="2358" spans="1:2">
      <c r="A2358" t="s">
        <v>6916</v>
      </c>
      <c r="B2358" t="s">
        <v>6919</v>
      </c>
    </row>
    <row r="2359" spans="1:2">
      <c r="A2359" t="s">
        <v>6920</v>
      </c>
      <c r="B2359" t="s">
        <v>6921</v>
      </c>
    </row>
    <row r="2360" spans="1:2">
      <c r="A2360" t="s">
        <v>6920</v>
      </c>
      <c r="B2360" t="s">
        <v>6922</v>
      </c>
    </row>
    <row r="2361" spans="1:2">
      <c r="A2361" t="s">
        <v>6920</v>
      </c>
      <c r="B2361" t="s">
        <v>6923</v>
      </c>
    </row>
    <row r="2362" spans="1:2">
      <c r="A2362" t="s">
        <v>6924</v>
      </c>
      <c r="B2362" t="s">
        <v>6925</v>
      </c>
    </row>
    <row r="2363" spans="1:2">
      <c r="A2363" t="s">
        <v>6924</v>
      </c>
      <c r="B2363" t="s">
        <v>6926</v>
      </c>
    </row>
    <row r="2364" spans="1:2">
      <c r="A2364" t="s">
        <v>6924</v>
      </c>
      <c r="B2364" t="s">
        <v>6927</v>
      </c>
    </row>
    <row r="2365" spans="1:2">
      <c r="A2365" t="s">
        <v>6928</v>
      </c>
      <c r="B2365" t="s">
        <v>6929</v>
      </c>
    </row>
    <row r="2366" spans="1:2">
      <c r="A2366" t="s">
        <v>6928</v>
      </c>
      <c r="B2366" t="s">
        <v>6930</v>
      </c>
    </row>
    <row r="2367" spans="1:2">
      <c r="A2367" t="s">
        <v>6928</v>
      </c>
      <c r="B2367" t="s">
        <v>6931</v>
      </c>
    </row>
    <row r="2368" spans="1:2">
      <c r="A2368" t="s">
        <v>6932</v>
      </c>
      <c r="B2368" t="s">
        <v>6933</v>
      </c>
    </row>
    <row r="2369" spans="1:2">
      <c r="A2369" t="s">
        <v>6932</v>
      </c>
      <c r="B2369" t="s">
        <v>6934</v>
      </c>
    </row>
    <row r="2370" spans="1:2">
      <c r="A2370" t="s">
        <v>6932</v>
      </c>
      <c r="B2370" t="s">
        <v>6935</v>
      </c>
    </row>
    <row r="2371" spans="1:2">
      <c r="A2371" t="s">
        <v>6936</v>
      </c>
      <c r="B2371" t="s">
        <v>6937</v>
      </c>
    </row>
    <row r="2372" spans="1:2">
      <c r="A2372" t="s">
        <v>6936</v>
      </c>
      <c r="B2372" t="s">
        <v>6938</v>
      </c>
    </row>
    <row r="2373" spans="1:2">
      <c r="A2373" t="s">
        <v>6936</v>
      </c>
      <c r="B2373" t="s">
        <v>6939</v>
      </c>
    </row>
    <row r="2374" spans="1:2">
      <c r="A2374" t="s">
        <v>6940</v>
      </c>
      <c r="B2374" t="s">
        <v>6941</v>
      </c>
    </row>
    <row r="2375" spans="1:2">
      <c r="A2375" t="s">
        <v>6940</v>
      </c>
      <c r="B2375" t="s">
        <v>6942</v>
      </c>
    </row>
    <row r="2376" spans="1:2">
      <c r="A2376" t="s">
        <v>6943</v>
      </c>
      <c r="B2376" t="s">
        <v>6944</v>
      </c>
    </row>
    <row r="2377" spans="1:2">
      <c r="A2377" t="s">
        <v>6943</v>
      </c>
      <c r="B2377" t="s">
        <v>6945</v>
      </c>
    </row>
    <row r="2378" spans="1:2">
      <c r="A2378" t="s">
        <v>6943</v>
      </c>
      <c r="B2378" t="s">
        <v>6946</v>
      </c>
    </row>
    <row r="2379" spans="1:2">
      <c r="A2379" t="s">
        <v>6947</v>
      </c>
      <c r="B2379" t="s">
        <v>6948</v>
      </c>
    </row>
    <row r="2380" spans="1:2">
      <c r="A2380" t="s">
        <v>6947</v>
      </c>
      <c r="B2380" t="s">
        <v>6949</v>
      </c>
    </row>
    <row r="2381" spans="1:2">
      <c r="A2381" t="s">
        <v>6947</v>
      </c>
      <c r="B2381" t="s">
        <v>6950</v>
      </c>
    </row>
    <row r="2382" spans="1:2">
      <c r="A2382" t="s">
        <v>6951</v>
      </c>
      <c r="B2382" t="s">
        <v>6952</v>
      </c>
    </row>
    <row r="2383" spans="1:2">
      <c r="A2383" t="s">
        <v>6951</v>
      </c>
      <c r="B2383" t="s">
        <v>6953</v>
      </c>
    </row>
    <row r="2384" spans="1:2">
      <c r="A2384" t="s">
        <v>6954</v>
      </c>
      <c r="B2384" t="s">
        <v>6955</v>
      </c>
    </row>
    <row r="2385" spans="1:2">
      <c r="A2385" t="s">
        <v>6954</v>
      </c>
      <c r="B2385" t="s">
        <v>6956</v>
      </c>
    </row>
    <row r="2386" spans="1:2">
      <c r="A2386" t="s">
        <v>6957</v>
      </c>
      <c r="B2386" t="s">
        <v>6958</v>
      </c>
    </row>
    <row r="2387" spans="1:2">
      <c r="A2387" t="s">
        <v>6957</v>
      </c>
      <c r="B2387" t="s">
        <v>6959</v>
      </c>
    </row>
    <row r="2388" spans="1:2">
      <c r="A2388" t="s">
        <v>6960</v>
      </c>
      <c r="B2388" t="s">
        <v>6961</v>
      </c>
    </row>
    <row r="2389" spans="1:2">
      <c r="A2389" t="s">
        <v>6960</v>
      </c>
      <c r="B2389" t="s">
        <v>6962</v>
      </c>
    </row>
    <row r="2390" spans="1:2">
      <c r="A2390" t="s">
        <v>6963</v>
      </c>
      <c r="B2390" t="s">
        <v>6964</v>
      </c>
    </row>
    <row r="2391" spans="1:2">
      <c r="A2391" t="s">
        <v>6963</v>
      </c>
      <c r="B2391" t="s">
        <v>6965</v>
      </c>
    </row>
    <row r="2392" spans="1:2">
      <c r="A2392" t="s">
        <v>6966</v>
      </c>
      <c r="B2392" t="s">
        <v>6967</v>
      </c>
    </row>
    <row r="2393" spans="1:2">
      <c r="A2393" t="s">
        <v>6966</v>
      </c>
      <c r="B2393" t="s">
        <v>6968</v>
      </c>
    </row>
    <row r="2394" spans="1:2">
      <c r="A2394" t="s">
        <v>6969</v>
      </c>
      <c r="B2394" t="s">
        <v>6970</v>
      </c>
    </row>
    <row r="2395" spans="1:2">
      <c r="A2395" t="s">
        <v>6969</v>
      </c>
      <c r="B2395" t="s">
        <v>6971</v>
      </c>
    </row>
    <row r="2396" spans="1:2">
      <c r="A2396" t="s">
        <v>6972</v>
      </c>
      <c r="B2396" t="s">
        <v>6973</v>
      </c>
    </row>
    <row r="2397" spans="1:2">
      <c r="A2397" t="s">
        <v>6972</v>
      </c>
      <c r="B2397" t="s">
        <v>6974</v>
      </c>
    </row>
    <row r="2398" spans="1:2">
      <c r="A2398" t="s">
        <v>6975</v>
      </c>
      <c r="B2398" t="s">
        <v>6976</v>
      </c>
    </row>
    <row r="2399" spans="1:2">
      <c r="A2399" t="s">
        <v>6975</v>
      </c>
      <c r="B2399" t="s">
        <v>6977</v>
      </c>
    </row>
    <row r="2400" spans="1:2">
      <c r="A2400" t="s">
        <v>6978</v>
      </c>
      <c r="B2400" t="s">
        <v>6979</v>
      </c>
    </row>
    <row r="2401" spans="1:2">
      <c r="A2401" t="s">
        <v>6978</v>
      </c>
      <c r="B2401" t="s">
        <v>6980</v>
      </c>
    </row>
    <row r="2402" spans="1:2">
      <c r="A2402" t="s">
        <v>6981</v>
      </c>
      <c r="B2402" t="s">
        <v>6982</v>
      </c>
    </row>
    <row r="2403" spans="1:2">
      <c r="A2403" t="s">
        <v>6981</v>
      </c>
      <c r="B2403" t="s">
        <v>6983</v>
      </c>
    </row>
    <row r="2404" spans="1:2">
      <c r="A2404" t="s">
        <v>6984</v>
      </c>
      <c r="B2404" t="s">
        <v>6985</v>
      </c>
    </row>
    <row r="2405" spans="1:2">
      <c r="A2405" t="s">
        <v>6984</v>
      </c>
      <c r="B2405" t="s">
        <v>6986</v>
      </c>
    </row>
    <row r="2406" spans="1:2">
      <c r="A2406" t="s">
        <v>6987</v>
      </c>
      <c r="B2406" t="s">
        <v>6988</v>
      </c>
    </row>
    <row r="2407" spans="1:2">
      <c r="A2407" t="s">
        <v>6987</v>
      </c>
      <c r="B2407" t="s">
        <v>6989</v>
      </c>
    </row>
    <row r="2408" spans="1:2">
      <c r="A2408" t="s">
        <v>6990</v>
      </c>
      <c r="B2408" t="s">
        <v>6991</v>
      </c>
    </row>
    <row r="2409" spans="1:2">
      <c r="A2409" t="s">
        <v>6990</v>
      </c>
      <c r="B2409" t="s">
        <v>6992</v>
      </c>
    </row>
    <row r="2410" spans="1:2">
      <c r="A2410" t="s">
        <v>6993</v>
      </c>
      <c r="B2410" t="s">
        <v>6994</v>
      </c>
    </row>
    <row r="2411" spans="1:2">
      <c r="A2411" t="s">
        <v>6993</v>
      </c>
      <c r="B2411" t="s">
        <v>6995</v>
      </c>
    </row>
    <row r="2412" spans="1:2">
      <c r="A2412" t="s">
        <v>6996</v>
      </c>
      <c r="B2412" t="s">
        <v>6997</v>
      </c>
    </row>
    <row r="2413" spans="1:2">
      <c r="A2413" t="s">
        <v>6996</v>
      </c>
      <c r="B2413" t="s">
        <v>6998</v>
      </c>
    </row>
    <row r="2414" spans="1:2">
      <c r="A2414" t="s">
        <v>6999</v>
      </c>
      <c r="B2414" t="s">
        <v>7000</v>
      </c>
    </row>
    <row r="2415" spans="1:2">
      <c r="A2415" t="s">
        <v>6999</v>
      </c>
      <c r="B2415" t="s">
        <v>7001</v>
      </c>
    </row>
    <row r="2416" spans="1:2">
      <c r="A2416" t="s">
        <v>7002</v>
      </c>
      <c r="B2416" t="s">
        <v>7003</v>
      </c>
    </row>
    <row r="2417" spans="1:2">
      <c r="A2417" t="s">
        <v>7002</v>
      </c>
      <c r="B2417" t="s">
        <v>7004</v>
      </c>
    </row>
    <row r="2418" spans="1:2">
      <c r="A2418" t="s">
        <v>7005</v>
      </c>
      <c r="B2418" t="s">
        <v>7006</v>
      </c>
    </row>
    <row r="2419" spans="1:2">
      <c r="A2419" t="s">
        <v>7005</v>
      </c>
      <c r="B2419" t="s">
        <v>7007</v>
      </c>
    </row>
    <row r="2420" spans="1:2">
      <c r="A2420" t="s">
        <v>7008</v>
      </c>
      <c r="B2420" t="s">
        <v>7009</v>
      </c>
    </row>
    <row r="2421" spans="1:2">
      <c r="A2421" t="s">
        <v>7008</v>
      </c>
      <c r="B2421" t="s">
        <v>7010</v>
      </c>
    </row>
    <row r="2422" spans="1:2">
      <c r="A2422" t="s">
        <v>7011</v>
      </c>
      <c r="B2422" t="s">
        <v>7012</v>
      </c>
    </row>
    <row r="2423" spans="1:2">
      <c r="A2423" t="s">
        <v>7011</v>
      </c>
      <c r="B2423" t="s">
        <v>7013</v>
      </c>
    </row>
    <row r="2424" spans="1:2">
      <c r="A2424" t="s">
        <v>7014</v>
      </c>
      <c r="B2424" t="s">
        <v>7015</v>
      </c>
    </row>
    <row r="2425" spans="1:2">
      <c r="A2425" t="s">
        <v>7014</v>
      </c>
      <c r="B2425" t="s">
        <v>7016</v>
      </c>
    </row>
    <row r="2426" spans="1:2">
      <c r="A2426" t="s">
        <v>7017</v>
      </c>
      <c r="B2426" t="s">
        <v>7018</v>
      </c>
    </row>
    <row r="2427" spans="1:2">
      <c r="A2427" t="s">
        <v>7017</v>
      </c>
      <c r="B2427" t="s">
        <v>7019</v>
      </c>
    </row>
    <row r="2428" spans="1:2">
      <c r="A2428" t="s">
        <v>7020</v>
      </c>
      <c r="B2428" t="s">
        <v>7021</v>
      </c>
    </row>
    <row r="2429" spans="1:2">
      <c r="A2429" t="s">
        <v>7020</v>
      </c>
      <c r="B2429" t="s">
        <v>7022</v>
      </c>
    </row>
    <row r="2430" spans="1:2">
      <c r="A2430" t="s">
        <v>7023</v>
      </c>
      <c r="B2430" t="s">
        <v>7024</v>
      </c>
    </row>
    <row r="2431" spans="1:2">
      <c r="A2431" t="s">
        <v>7023</v>
      </c>
      <c r="B2431" t="s">
        <v>7025</v>
      </c>
    </row>
    <row r="2432" spans="1:2">
      <c r="A2432" t="s">
        <v>7026</v>
      </c>
      <c r="B2432" t="s">
        <v>7027</v>
      </c>
    </row>
    <row r="2433" spans="1:2">
      <c r="A2433" t="s">
        <v>7028</v>
      </c>
      <c r="B2433" t="s">
        <v>7029</v>
      </c>
    </row>
    <row r="2434" spans="1:2">
      <c r="A2434" t="s">
        <v>7030</v>
      </c>
      <c r="B2434" t="s">
        <v>7031</v>
      </c>
    </row>
    <row r="2435" spans="1:2">
      <c r="A2435" t="s">
        <v>7032</v>
      </c>
      <c r="B2435" t="s">
        <v>7033</v>
      </c>
    </row>
    <row r="2436" spans="1:2">
      <c r="A2436" t="s">
        <v>7032</v>
      </c>
      <c r="B2436" t="s">
        <v>7034</v>
      </c>
    </row>
    <row r="2437" spans="1:2">
      <c r="A2437" t="s">
        <v>7032</v>
      </c>
      <c r="B2437" t="s">
        <v>7035</v>
      </c>
    </row>
    <row r="2438" spans="1:2">
      <c r="A2438" t="s">
        <v>7032</v>
      </c>
      <c r="B2438" t="s">
        <v>7036</v>
      </c>
    </row>
    <row r="2439" spans="1:2">
      <c r="A2439" t="s">
        <v>7037</v>
      </c>
      <c r="B2439" t="s">
        <v>7038</v>
      </c>
    </row>
    <row r="2440" spans="1:2">
      <c r="A2440" t="s">
        <v>7037</v>
      </c>
      <c r="B2440" t="s">
        <v>7039</v>
      </c>
    </row>
    <row r="2441" spans="1:2">
      <c r="A2441" t="s">
        <v>7037</v>
      </c>
      <c r="B2441" t="s">
        <v>7040</v>
      </c>
    </row>
    <row r="2442" spans="1:2">
      <c r="A2442" t="s">
        <v>7037</v>
      </c>
      <c r="B2442" t="s">
        <v>7041</v>
      </c>
    </row>
    <row r="2443" spans="1:2">
      <c r="A2443" t="s">
        <v>7042</v>
      </c>
      <c r="B2443" t="s">
        <v>7043</v>
      </c>
    </row>
    <row r="2444" spans="1:2">
      <c r="A2444" t="s">
        <v>7042</v>
      </c>
      <c r="B2444" t="s">
        <v>7044</v>
      </c>
    </row>
    <row r="2445" spans="1:2">
      <c r="A2445" t="s">
        <v>7042</v>
      </c>
      <c r="B2445" t="s">
        <v>7045</v>
      </c>
    </row>
    <row r="2446" spans="1:2">
      <c r="A2446" t="s">
        <v>7042</v>
      </c>
      <c r="B2446" t="s">
        <v>7046</v>
      </c>
    </row>
    <row r="2447" spans="1:2">
      <c r="A2447" t="s">
        <v>7047</v>
      </c>
      <c r="B2447" t="s">
        <v>7048</v>
      </c>
    </row>
    <row r="2448" spans="1:2">
      <c r="A2448" t="s">
        <v>7049</v>
      </c>
      <c r="B2448" t="s">
        <v>7050</v>
      </c>
    </row>
    <row r="2449" spans="1:2">
      <c r="A2449" t="s">
        <v>7051</v>
      </c>
      <c r="B2449" t="s">
        <v>7052</v>
      </c>
    </row>
    <row r="2450" spans="1:2">
      <c r="A2450" t="s">
        <v>7053</v>
      </c>
      <c r="B2450" t="s">
        <v>7054</v>
      </c>
    </row>
    <row r="2451" spans="1:2">
      <c r="A2451" t="s">
        <v>7055</v>
      </c>
      <c r="B2451" t="s">
        <v>7056</v>
      </c>
    </row>
    <row r="2452" spans="1:2">
      <c r="A2452" t="s">
        <v>7057</v>
      </c>
      <c r="B2452" t="s">
        <v>7058</v>
      </c>
    </row>
    <row r="2453" spans="1:2">
      <c r="A2453" t="s">
        <v>7059</v>
      </c>
      <c r="B2453" t="s">
        <v>7060</v>
      </c>
    </row>
    <row r="2454" spans="1:2">
      <c r="A2454" t="s">
        <v>7061</v>
      </c>
      <c r="B2454" t="s">
        <v>7062</v>
      </c>
    </row>
    <row r="2455" spans="1:2">
      <c r="A2455" t="s">
        <v>7063</v>
      </c>
      <c r="B2455" t="s">
        <v>7064</v>
      </c>
    </row>
    <row r="2456" spans="1:2">
      <c r="A2456" t="s">
        <v>7065</v>
      </c>
      <c r="B2456" t="s">
        <v>7066</v>
      </c>
    </row>
    <row r="2457" spans="1:2">
      <c r="A2457" t="s">
        <v>7067</v>
      </c>
      <c r="B2457" t="s">
        <v>7068</v>
      </c>
    </row>
    <row r="2458" spans="1:2">
      <c r="A2458" t="s">
        <v>7069</v>
      </c>
      <c r="B2458" t="s">
        <v>7070</v>
      </c>
    </row>
    <row r="2459" spans="1:2">
      <c r="A2459" t="s">
        <v>7071</v>
      </c>
      <c r="B2459" t="s">
        <v>7072</v>
      </c>
    </row>
    <row r="2460" spans="1:2">
      <c r="A2460" t="s">
        <v>7073</v>
      </c>
      <c r="B2460" t="s">
        <v>7074</v>
      </c>
    </row>
    <row r="2461" spans="1:2">
      <c r="A2461" t="s">
        <v>7075</v>
      </c>
      <c r="B2461" t="s">
        <v>7076</v>
      </c>
    </row>
    <row r="2462" spans="1:2">
      <c r="A2462" t="s">
        <v>7077</v>
      </c>
      <c r="B2462" t="s">
        <v>7078</v>
      </c>
    </row>
    <row r="2463" spans="1:2">
      <c r="A2463" t="s">
        <v>7079</v>
      </c>
      <c r="B2463" t="s">
        <v>7080</v>
      </c>
    </row>
    <row r="2464" spans="1:2">
      <c r="A2464" t="s">
        <v>7079</v>
      </c>
      <c r="B2464" t="s">
        <v>7081</v>
      </c>
    </row>
    <row r="2465" spans="1:2">
      <c r="A2465" t="s">
        <v>7082</v>
      </c>
      <c r="B2465" t="s">
        <v>7083</v>
      </c>
    </row>
    <row r="2466" spans="1:2">
      <c r="A2466" t="s">
        <v>7082</v>
      </c>
      <c r="B2466" t="s">
        <v>7084</v>
      </c>
    </row>
    <row r="2467" spans="1:2">
      <c r="A2467" t="s">
        <v>7085</v>
      </c>
      <c r="B2467" t="s">
        <v>7086</v>
      </c>
    </row>
    <row r="2468" spans="1:2">
      <c r="A2468" t="s">
        <v>7085</v>
      </c>
      <c r="B2468" t="s">
        <v>7087</v>
      </c>
    </row>
    <row r="2469" spans="1:2">
      <c r="A2469" t="s">
        <v>7088</v>
      </c>
      <c r="B2469" t="s">
        <v>7089</v>
      </c>
    </row>
    <row r="2470" spans="1:2">
      <c r="A2470" t="s">
        <v>7088</v>
      </c>
      <c r="B2470" t="s">
        <v>7090</v>
      </c>
    </row>
    <row r="2471" spans="1:2">
      <c r="A2471" t="s">
        <v>7091</v>
      </c>
      <c r="B2471" t="s">
        <v>7092</v>
      </c>
    </row>
    <row r="2472" spans="1:2">
      <c r="A2472" t="s">
        <v>7091</v>
      </c>
      <c r="B2472" t="s">
        <v>7093</v>
      </c>
    </row>
    <row r="2473" spans="1:2">
      <c r="A2473" t="s">
        <v>7094</v>
      </c>
      <c r="B2473" t="s">
        <v>7095</v>
      </c>
    </row>
    <row r="2474" spans="1:2">
      <c r="A2474" t="s">
        <v>7094</v>
      </c>
      <c r="B2474" t="s">
        <v>7096</v>
      </c>
    </row>
    <row r="2475" spans="1:2">
      <c r="A2475" t="s">
        <v>7097</v>
      </c>
      <c r="B2475" t="s">
        <v>7098</v>
      </c>
    </row>
    <row r="2476" spans="1:2">
      <c r="A2476" t="s">
        <v>7097</v>
      </c>
      <c r="B2476" t="s">
        <v>7099</v>
      </c>
    </row>
    <row r="2477" spans="1:2">
      <c r="A2477" t="s">
        <v>7100</v>
      </c>
      <c r="B2477" t="s">
        <v>7101</v>
      </c>
    </row>
    <row r="2478" spans="1:2">
      <c r="A2478" t="s">
        <v>7100</v>
      </c>
      <c r="B2478" t="s">
        <v>7102</v>
      </c>
    </row>
    <row r="2479" spans="1:2">
      <c r="A2479" t="s">
        <v>7103</v>
      </c>
      <c r="B2479" t="s">
        <v>7104</v>
      </c>
    </row>
    <row r="2480" spans="1:2">
      <c r="A2480" t="s">
        <v>7103</v>
      </c>
      <c r="B2480" t="s">
        <v>7105</v>
      </c>
    </row>
    <row r="2481" spans="1:2">
      <c r="A2481" t="s">
        <v>7106</v>
      </c>
      <c r="B2481" t="s">
        <v>7107</v>
      </c>
    </row>
    <row r="2482" spans="1:2">
      <c r="A2482" t="s">
        <v>7106</v>
      </c>
      <c r="B2482" t="s">
        <v>7108</v>
      </c>
    </row>
    <row r="2483" spans="1:2">
      <c r="A2483" t="s">
        <v>7109</v>
      </c>
      <c r="B2483" t="s">
        <v>7110</v>
      </c>
    </row>
    <row r="2484" spans="1:2">
      <c r="A2484" t="s">
        <v>7109</v>
      </c>
      <c r="B2484" t="s">
        <v>7111</v>
      </c>
    </row>
    <row r="2485" spans="1:2">
      <c r="A2485" t="s">
        <v>7112</v>
      </c>
      <c r="B2485" t="s">
        <v>7113</v>
      </c>
    </row>
    <row r="2486" spans="1:2">
      <c r="A2486" t="s">
        <v>7112</v>
      </c>
      <c r="B2486" t="s">
        <v>7114</v>
      </c>
    </row>
    <row r="2487" spans="1:2">
      <c r="A2487" t="s">
        <v>7115</v>
      </c>
      <c r="B2487" t="s">
        <v>7116</v>
      </c>
    </row>
    <row r="2488" spans="1:2">
      <c r="A2488" t="s">
        <v>7117</v>
      </c>
      <c r="B2488" t="s">
        <v>7118</v>
      </c>
    </row>
    <row r="2489" spans="1:2">
      <c r="A2489" t="s">
        <v>7119</v>
      </c>
      <c r="B2489" t="s">
        <v>7120</v>
      </c>
    </row>
    <row r="2490" spans="1:2">
      <c r="A2490" t="s">
        <v>7121</v>
      </c>
      <c r="B2490" t="s">
        <v>7122</v>
      </c>
    </row>
    <row r="2491" spans="1:2">
      <c r="A2491" t="s">
        <v>7123</v>
      </c>
      <c r="B2491" t="s">
        <v>7124</v>
      </c>
    </row>
    <row r="2492" spans="1:2">
      <c r="A2492" t="s">
        <v>7125</v>
      </c>
      <c r="B2492" t="s">
        <v>7126</v>
      </c>
    </row>
    <row r="2493" spans="1:2">
      <c r="A2493" t="s">
        <v>7127</v>
      </c>
      <c r="B2493" t="s">
        <v>7128</v>
      </c>
    </row>
    <row r="2494" spans="1:2">
      <c r="A2494" t="s">
        <v>7129</v>
      </c>
      <c r="B2494" t="s">
        <v>7130</v>
      </c>
    </row>
    <row r="2495" spans="1:2">
      <c r="A2495" t="s">
        <v>7131</v>
      </c>
      <c r="B2495" t="s">
        <v>7132</v>
      </c>
    </row>
    <row r="2496" spans="1:2">
      <c r="A2496" t="s">
        <v>7133</v>
      </c>
      <c r="B2496" t="s">
        <v>7134</v>
      </c>
    </row>
    <row r="2497" spans="1:2">
      <c r="A2497" t="s">
        <v>7135</v>
      </c>
      <c r="B2497" t="s">
        <v>7136</v>
      </c>
    </row>
    <row r="2498" spans="1:2">
      <c r="A2498" t="s">
        <v>7137</v>
      </c>
      <c r="B2498" t="s">
        <v>392</v>
      </c>
    </row>
    <row r="2499" spans="1:2">
      <c r="A2499" t="s">
        <v>7138</v>
      </c>
      <c r="B2499" t="s">
        <v>7139</v>
      </c>
    </row>
    <row r="2500" spans="1:2">
      <c r="A2500" t="s">
        <v>7140</v>
      </c>
      <c r="B2500" t="s">
        <v>7141</v>
      </c>
    </row>
    <row r="2501" spans="1:2">
      <c r="A2501" t="s">
        <v>7142</v>
      </c>
      <c r="B2501" t="s">
        <v>170</v>
      </c>
    </row>
    <row r="2502" spans="1:2">
      <c r="A2502" t="s">
        <v>7143</v>
      </c>
      <c r="B2502" t="s">
        <v>7144</v>
      </c>
    </row>
    <row r="2503" spans="1:2">
      <c r="A2503" t="s">
        <v>7145</v>
      </c>
      <c r="B2503" t="s">
        <v>7146</v>
      </c>
    </row>
    <row r="2504" spans="1:2">
      <c r="A2504" t="s">
        <v>7147</v>
      </c>
      <c r="B2504" t="s">
        <v>7148</v>
      </c>
    </row>
    <row r="2505" spans="1:2">
      <c r="A2505" t="s">
        <v>7149</v>
      </c>
      <c r="B2505" t="s">
        <v>7150</v>
      </c>
    </row>
    <row r="2506" spans="1:2">
      <c r="A2506" t="s">
        <v>7151</v>
      </c>
      <c r="B2506" t="s">
        <v>7152</v>
      </c>
    </row>
    <row r="2507" spans="1:2">
      <c r="A2507" t="s">
        <v>7153</v>
      </c>
      <c r="B2507" t="s">
        <v>7154</v>
      </c>
    </row>
    <row r="2508" spans="1:2">
      <c r="A2508" t="s">
        <v>7155</v>
      </c>
      <c r="B2508" t="s">
        <v>7156</v>
      </c>
    </row>
    <row r="2509" spans="1:2">
      <c r="A2509" t="s">
        <v>7157</v>
      </c>
      <c r="B2509" t="s">
        <v>7158</v>
      </c>
    </row>
    <row r="2510" spans="1:2">
      <c r="A2510" t="s">
        <v>7157</v>
      </c>
      <c r="B2510" t="s">
        <v>7159</v>
      </c>
    </row>
    <row r="2511" spans="1:2">
      <c r="A2511" t="s">
        <v>7157</v>
      </c>
      <c r="B2511" t="s">
        <v>7160</v>
      </c>
    </row>
    <row r="2512" spans="1:2">
      <c r="A2512" t="s">
        <v>7161</v>
      </c>
      <c r="B2512" t="s">
        <v>7162</v>
      </c>
    </row>
    <row r="2513" spans="1:2">
      <c r="A2513" t="s">
        <v>7161</v>
      </c>
      <c r="B2513" t="s">
        <v>7163</v>
      </c>
    </row>
    <row r="2514" spans="1:2">
      <c r="A2514" t="s">
        <v>7161</v>
      </c>
      <c r="B2514" t="s">
        <v>7164</v>
      </c>
    </row>
    <row r="2515" spans="1:2">
      <c r="A2515" t="s">
        <v>7165</v>
      </c>
      <c r="B2515" t="s">
        <v>7166</v>
      </c>
    </row>
    <row r="2516" spans="1:2">
      <c r="A2516" t="s">
        <v>7165</v>
      </c>
      <c r="B2516" t="s">
        <v>7167</v>
      </c>
    </row>
    <row r="2517" spans="1:2">
      <c r="A2517" t="s">
        <v>7165</v>
      </c>
      <c r="B2517" t="s">
        <v>7168</v>
      </c>
    </row>
    <row r="2518" spans="1:2">
      <c r="A2518" t="s">
        <v>7169</v>
      </c>
      <c r="B2518" t="s">
        <v>7170</v>
      </c>
    </row>
    <row r="2519" spans="1:2">
      <c r="A2519" t="s">
        <v>7169</v>
      </c>
      <c r="B2519" t="s">
        <v>7171</v>
      </c>
    </row>
    <row r="2520" spans="1:2">
      <c r="A2520" t="s">
        <v>7169</v>
      </c>
      <c r="B2520" t="s">
        <v>7172</v>
      </c>
    </row>
    <row r="2521" spans="1:2">
      <c r="A2521" t="s">
        <v>7173</v>
      </c>
      <c r="B2521" t="s">
        <v>7174</v>
      </c>
    </row>
    <row r="2522" spans="1:2">
      <c r="A2522" t="s">
        <v>7173</v>
      </c>
      <c r="B2522" t="s">
        <v>7175</v>
      </c>
    </row>
    <row r="2523" spans="1:2">
      <c r="A2523" t="s">
        <v>7173</v>
      </c>
      <c r="B2523" t="s">
        <v>7176</v>
      </c>
    </row>
    <row r="2524" spans="1:2">
      <c r="A2524" t="s">
        <v>7177</v>
      </c>
      <c r="B2524" t="s">
        <v>7178</v>
      </c>
    </row>
    <row r="2525" spans="1:2">
      <c r="A2525" t="s">
        <v>7177</v>
      </c>
      <c r="B2525" t="s">
        <v>7179</v>
      </c>
    </row>
    <row r="2526" spans="1:2">
      <c r="A2526" t="s">
        <v>7177</v>
      </c>
      <c r="B2526" t="s">
        <v>7180</v>
      </c>
    </row>
    <row r="2527" spans="1:2">
      <c r="A2527" t="s">
        <v>7181</v>
      </c>
      <c r="B2527" t="s">
        <v>7182</v>
      </c>
    </row>
    <row r="2528" spans="1:2">
      <c r="A2528" t="s">
        <v>7181</v>
      </c>
      <c r="B2528" t="s">
        <v>7183</v>
      </c>
    </row>
    <row r="2529" spans="1:2">
      <c r="A2529" t="s">
        <v>7181</v>
      </c>
      <c r="B2529" t="s">
        <v>7184</v>
      </c>
    </row>
    <row r="2530" spans="1:2">
      <c r="A2530" t="s">
        <v>7185</v>
      </c>
      <c r="B2530" t="s">
        <v>7186</v>
      </c>
    </row>
    <row r="2531" spans="1:2">
      <c r="A2531" t="s">
        <v>7185</v>
      </c>
      <c r="B2531" t="s">
        <v>7187</v>
      </c>
    </row>
    <row r="2532" spans="1:2">
      <c r="A2532" t="s">
        <v>7185</v>
      </c>
      <c r="B2532" t="s">
        <v>7188</v>
      </c>
    </row>
    <row r="2533" spans="1:2">
      <c r="A2533" t="s">
        <v>7189</v>
      </c>
      <c r="B2533" t="s">
        <v>7190</v>
      </c>
    </row>
    <row r="2534" spans="1:2">
      <c r="A2534" t="s">
        <v>7189</v>
      </c>
      <c r="B2534" t="s">
        <v>7191</v>
      </c>
    </row>
    <row r="2535" spans="1:2">
      <c r="A2535" t="s">
        <v>7189</v>
      </c>
      <c r="B2535" t="s">
        <v>7192</v>
      </c>
    </row>
    <row r="2536" spans="1:2">
      <c r="A2536" t="s">
        <v>7193</v>
      </c>
      <c r="B2536" t="s">
        <v>7194</v>
      </c>
    </row>
    <row r="2537" spans="1:2">
      <c r="A2537" t="s">
        <v>7193</v>
      </c>
      <c r="B2537" t="s">
        <v>7195</v>
      </c>
    </row>
    <row r="2538" spans="1:2">
      <c r="A2538" t="s">
        <v>7193</v>
      </c>
      <c r="B2538" t="s">
        <v>7196</v>
      </c>
    </row>
    <row r="2539" spans="1:2">
      <c r="A2539" t="s">
        <v>7197</v>
      </c>
      <c r="B2539" t="s">
        <v>7198</v>
      </c>
    </row>
    <row r="2540" spans="1:2">
      <c r="A2540" t="s">
        <v>7197</v>
      </c>
      <c r="B2540" t="s">
        <v>7199</v>
      </c>
    </row>
    <row r="2541" spans="1:2">
      <c r="A2541" t="s">
        <v>7197</v>
      </c>
      <c r="B2541" t="s">
        <v>7200</v>
      </c>
    </row>
    <row r="2542" spans="1:2">
      <c r="A2542" t="s">
        <v>7201</v>
      </c>
      <c r="B2542" t="s">
        <v>7202</v>
      </c>
    </row>
    <row r="2543" spans="1:2">
      <c r="A2543" t="s">
        <v>7201</v>
      </c>
      <c r="B2543" t="s">
        <v>7203</v>
      </c>
    </row>
    <row r="2544" spans="1:2">
      <c r="A2544" t="s">
        <v>7201</v>
      </c>
      <c r="B2544" t="s">
        <v>7204</v>
      </c>
    </row>
    <row r="2545" spans="1:2">
      <c r="A2545" t="s">
        <v>7205</v>
      </c>
      <c r="B2545" t="s">
        <v>7206</v>
      </c>
    </row>
    <row r="2546" spans="1:2">
      <c r="A2546" t="s">
        <v>7205</v>
      </c>
      <c r="B2546" t="s">
        <v>7207</v>
      </c>
    </row>
    <row r="2547" spans="1:2">
      <c r="A2547" t="s">
        <v>7205</v>
      </c>
      <c r="B2547" t="s">
        <v>7208</v>
      </c>
    </row>
    <row r="2548" spans="1:2">
      <c r="A2548" t="s">
        <v>7209</v>
      </c>
      <c r="B2548" t="s">
        <v>7210</v>
      </c>
    </row>
    <row r="2549" spans="1:2">
      <c r="A2549" t="s">
        <v>7209</v>
      </c>
      <c r="B2549" t="s">
        <v>7211</v>
      </c>
    </row>
    <row r="2550" spans="1:2">
      <c r="A2550" t="s">
        <v>7209</v>
      </c>
      <c r="B2550" t="s">
        <v>7212</v>
      </c>
    </row>
    <row r="2551" spans="1:2">
      <c r="A2551" t="s">
        <v>7213</v>
      </c>
      <c r="B2551" t="s">
        <v>7214</v>
      </c>
    </row>
    <row r="2552" spans="1:2">
      <c r="A2552" t="s">
        <v>7215</v>
      </c>
      <c r="B2552" t="s">
        <v>7216</v>
      </c>
    </row>
    <row r="2553" spans="1:2">
      <c r="A2553" t="s">
        <v>7217</v>
      </c>
      <c r="B2553" t="s">
        <v>7218</v>
      </c>
    </row>
    <row r="2554" spans="1:2">
      <c r="A2554" t="s">
        <v>7217</v>
      </c>
      <c r="B2554" t="s">
        <v>7219</v>
      </c>
    </row>
    <row r="2555" spans="1:2">
      <c r="A2555" t="s">
        <v>7217</v>
      </c>
      <c r="B2555" t="s">
        <v>7220</v>
      </c>
    </row>
    <row r="2556" spans="1:2">
      <c r="A2556" t="s">
        <v>7221</v>
      </c>
      <c r="B2556" t="s">
        <v>7222</v>
      </c>
    </row>
    <row r="2557" spans="1:2">
      <c r="A2557" t="s">
        <v>7221</v>
      </c>
      <c r="B2557" t="s">
        <v>7223</v>
      </c>
    </row>
    <row r="2558" spans="1:2">
      <c r="A2558" t="s">
        <v>7224</v>
      </c>
      <c r="B2558" t="s">
        <v>7225</v>
      </c>
    </row>
    <row r="2559" spans="1:2">
      <c r="A2559" t="s">
        <v>7226</v>
      </c>
      <c r="B2559" t="s">
        <v>7227</v>
      </c>
    </row>
    <row r="2560" spans="1:2">
      <c r="A2560" t="s">
        <v>7228</v>
      </c>
      <c r="B2560" t="s">
        <v>7229</v>
      </c>
    </row>
    <row r="2561" spans="1:2">
      <c r="A2561" t="s">
        <v>7230</v>
      </c>
      <c r="B2561" t="s">
        <v>7231</v>
      </c>
    </row>
    <row r="2562" spans="1:2">
      <c r="A2562" t="s">
        <v>7232</v>
      </c>
      <c r="B2562" t="s">
        <v>7233</v>
      </c>
    </row>
    <row r="2563" spans="1:2">
      <c r="A2563" t="s">
        <v>7234</v>
      </c>
      <c r="B2563" t="s">
        <v>7235</v>
      </c>
    </row>
    <row r="2564" spans="1:2">
      <c r="A2564" t="s">
        <v>7236</v>
      </c>
      <c r="B2564" t="s">
        <v>7237</v>
      </c>
    </row>
    <row r="2565" spans="1:2">
      <c r="A2565" t="s">
        <v>7238</v>
      </c>
      <c r="B2565" t="s">
        <v>7239</v>
      </c>
    </row>
    <row r="2566" spans="1:2">
      <c r="A2566" t="s">
        <v>7240</v>
      </c>
      <c r="B2566" t="s">
        <v>7241</v>
      </c>
    </row>
    <row r="2567" spans="1:2">
      <c r="A2567" t="s">
        <v>7242</v>
      </c>
      <c r="B2567" t="s">
        <v>7243</v>
      </c>
    </row>
    <row r="2568" spans="1:2">
      <c r="A2568" t="s">
        <v>7244</v>
      </c>
      <c r="B2568" t="s">
        <v>7245</v>
      </c>
    </row>
    <row r="2569" spans="1:2">
      <c r="A2569" t="s">
        <v>7246</v>
      </c>
      <c r="B2569" t="s">
        <v>7247</v>
      </c>
    </row>
    <row r="2570" spans="1:2">
      <c r="A2570" t="s">
        <v>7248</v>
      </c>
      <c r="B2570" t="s">
        <v>7249</v>
      </c>
    </row>
    <row r="2571" spans="1:2">
      <c r="A2571" t="s">
        <v>7250</v>
      </c>
      <c r="B2571" t="s">
        <v>7251</v>
      </c>
    </row>
    <row r="2572" spans="1:2">
      <c r="A2572" t="s">
        <v>7252</v>
      </c>
      <c r="B2572" t="s">
        <v>7253</v>
      </c>
    </row>
    <row r="2573" spans="1:2">
      <c r="A2573" t="s">
        <v>7254</v>
      </c>
      <c r="B2573" t="s">
        <v>7255</v>
      </c>
    </row>
    <row r="2574" spans="1:2">
      <c r="A2574" t="s">
        <v>7256</v>
      </c>
      <c r="B2574" t="s">
        <v>7257</v>
      </c>
    </row>
    <row r="2575" spans="1:2">
      <c r="A2575" t="s">
        <v>7258</v>
      </c>
      <c r="B2575" t="s">
        <v>7259</v>
      </c>
    </row>
    <row r="2576" spans="1:2">
      <c r="A2576" t="s">
        <v>7258</v>
      </c>
      <c r="B2576" t="s">
        <v>7260</v>
      </c>
    </row>
    <row r="2577" spans="1:2">
      <c r="A2577" t="s">
        <v>7261</v>
      </c>
      <c r="B2577" t="s">
        <v>7262</v>
      </c>
    </row>
    <row r="2578" spans="1:2">
      <c r="A2578" t="s">
        <v>7261</v>
      </c>
      <c r="B2578" t="s">
        <v>7263</v>
      </c>
    </row>
    <row r="2579" spans="1:2">
      <c r="A2579" t="s">
        <v>7264</v>
      </c>
      <c r="B2579" t="s">
        <v>7265</v>
      </c>
    </row>
    <row r="2580" spans="1:2">
      <c r="A2580" t="s">
        <v>7264</v>
      </c>
      <c r="B2580" t="s">
        <v>7266</v>
      </c>
    </row>
    <row r="2581" spans="1:2">
      <c r="A2581" t="s">
        <v>7267</v>
      </c>
      <c r="B2581" t="s">
        <v>7268</v>
      </c>
    </row>
    <row r="2582" spans="1:2">
      <c r="A2582" t="s">
        <v>7267</v>
      </c>
      <c r="B2582" t="s">
        <v>7269</v>
      </c>
    </row>
    <row r="2583" spans="1:2">
      <c r="A2583" t="s">
        <v>7270</v>
      </c>
      <c r="B2583" t="s">
        <v>7271</v>
      </c>
    </row>
    <row r="2584" spans="1:2">
      <c r="A2584" t="s">
        <v>7270</v>
      </c>
      <c r="B2584" t="s">
        <v>7272</v>
      </c>
    </row>
    <row r="2585" spans="1:2">
      <c r="A2585" t="s">
        <v>7273</v>
      </c>
      <c r="B2585" t="s">
        <v>7274</v>
      </c>
    </row>
    <row r="2586" spans="1:2">
      <c r="A2586" t="s">
        <v>7273</v>
      </c>
      <c r="B2586" t="s">
        <v>7275</v>
      </c>
    </row>
    <row r="2587" spans="1:2">
      <c r="A2587" t="s">
        <v>7276</v>
      </c>
      <c r="B2587" t="s">
        <v>7277</v>
      </c>
    </row>
    <row r="2588" spans="1:2">
      <c r="A2588" t="s">
        <v>7276</v>
      </c>
      <c r="B2588" t="s">
        <v>7278</v>
      </c>
    </row>
    <row r="2589" spans="1:2">
      <c r="A2589" t="s">
        <v>7279</v>
      </c>
      <c r="B2589" t="s">
        <v>7280</v>
      </c>
    </row>
    <row r="2590" spans="1:2">
      <c r="A2590" t="s">
        <v>7279</v>
      </c>
      <c r="B2590" t="s">
        <v>7281</v>
      </c>
    </row>
    <row r="2591" spans="1:2">
      <c r="A2591" t="s">
        <v>7282</v>
      </c>
      <c r="B2591" t="s">
        <v>7283</v>
      </c>
    </row>
    <row r="2592" spans="1:2">
      <c r="A2592" t="s">
        <v>7284</v>
      </c>
      <c r="B2592" t="s">
        <v>7285</v>
      </c>
    </row>
    <row r="2593" spans="1:2">
      <c r="A2593" t="s">
        <v>7286</v>
      </c>
      <c r="B2593" t="s">
        <v>7287</v>
      </c>
    </row>
    <row r="2594" spans="1:2">
      <c r="A2594" t="s">
        <v>7288</v>
      </c>
      <c r="B2594" t="s">
        <v>7289</v>
      </c>
    </row>
    <row r="2595" spans="1:2">
      <c r="A2595" t="s">
        <v>7290</v>
      </c>
      <c r="B2595" t="s">
        <v>7291</v>
      </c>
    </row>
    <row r="2596" spans="1:2">
      <c r="A2596" t="s">
        <v>7292</v>
      </c>
      <c r="B2596" t="s">
        <v>7293</v>
      </c>
    </row>
    <row r="2597" spans="1:2">
      <c r="A2597" t="s">
        <v>7294</v>
      </c>
      <c r="B2597" t="s">
        <v>7295</v>
      </c>
    </row>
    <row r="2598" spans="1:2">
      <c r="A2598" t="s">
        <v>7296</v>
      </c>
      <c r="B2598" t="s">
        <v>7297</v>
      </c>
    </row>
    <row r="2599" spans="1:2">
      <c r="A2599" t="s">
        <v>7298</v>
      </c>
      <c r="B2599" t="s">
        <v>7299</v>
      </c>
    </row>
    <row r="2600" spans="1:2">
      <c r="A2600" t="s">
        <v>7300</v>
      </c>
      <c r="B2600" t="s">
        <v>7301</v>
      </c>
    </row>
    <row r="2601" spans="1:2">
      <c r="A2601" t="s">
        <v>7302</v>
      </c>
      <c r="B2601" t="s">
        <v>7303</v>
      </c>
    </row>
    <row r="2602" spans="1:2">
      <c r="A2602" t="s">
        <v>7304</v>
      </c>
      <c r="B2602" t="s">
        <v>7305</v>
      </c>
    </row>
    <row r="2603" spans="1:2">
      <c r="A2603" t="s">
        <v>7306</v>
      </c>
      <c r="B2603" t="s">
        <v>7307</v>
      </c>
    </row>
    <row r="2604" spans="1:2">
      <c r="A2604" t="s">
        <v>7308</v>
      </c>
      <c r="B2604" t="s">
        <v>7309</v>
      </c>
    </row>
    <row r="2605" spans="1:2">
      <c r="A2605" t="s">
        <v>7310</v>
      </c>
      <c r="B2605" t="s">
        <v>7311</v>
      </c>
    </row>
    <row r="2606" spans="1:2">
      <c r="A2606" t="s">
        <v>7312</v>
      </c>
      <c r="B2606" t="s">
        <v>7313</v>
      </c>
    </row>
    <row r="2607" spans="1:2">
      <c r="A2607" t="s">
        <v>7314</v>
      </c>
      <c r="B2607" t="s">
        <v>7315</v>
      </c>
    </row>
    <row r="2608" spans="1:2">
      <c r="A2608" t="s">
        <v>7316</v>
      </c>
      <c r="B2608" t="s">
        <v>7317</v>
      </c>
    </row>
    <row r="2609" spans="1:2">
      <c r="A2609" t="s">
        <v>7318</v>
      </c>
      <c r="B2609" t="s">
        <v>7319</v>
      </c>
    </row>
    <row r="2610" spans="1:2">
      <c r="A2610" t="s">
        <v>7320</v>
      </c>
      <c r="B2610" t="s">
        <v>7321</v>
      </c>
    </row>
    <row r="2611" spans="1:2">
      <c r="A2611" t="s">
        <v>7322</v>
      </c>
      <c r="B2611" t="s">
        <v>7323</v>
      </c>
    </row>
    <row r="2612" spans="1:2">
      <c r="A2612" t="s">
        <v>7324</v>
      </c>
      <c r="B2612" t="s">
        <v>7325</v>
      </c>
    </row>
    <row r="2613" spans="1:2">
      <c r="A2613" t="s">
        <v>7324</v>
      </c>
      <c r="B2613" t="s">
        <v>7326</v>
      </c>
    </row>
    <row r="2614" spans="1:2">
      <c r="A2614" t="s">
        <v>7324</v>
      </c>
      <c r="B2614" t="s">
        <v>7327</v>
      </c>
    </row>
    <row r="2615" spans="1:2">
      <c r="A2615" t="s">
        <v>7328</v>
      </c>
      <c r="B2615" t="s">
        <v>7329</v>
      </c>
    </row>
    <row r="2616" spans="1:2">
      <c r="A2616" t="s">
        <v>7328</v>
      </c>
      <c r="B2616" t="s">
        <v>7330</v>
      </c>
    </row>
    <row r="2617" spans="1:2">
      <c r="A2617" t="s">
        <v>7328</v>
      </c>
      <c r="B2617" t="s">
        <v>7331</v>
      </c>
    </row>
    <row r="2618" spans="1:2">
      <c r="A2618" t="s">
        <v>7332</v>
      </c>
      <c r="B2618" t="s">
        <v>7333</v>
      </c>
    </row>
    <row r="2619" spans="1:2">
      <c r="A2619" t="s">
        <v>7332</v>
      </c>
      <c r="B2619" t="s">
        <v>7334</v>
      </c>
    </row>
    <row r="2620" spans="1:2">
      <c r="A2620" t="s">
        <v>7335</v>
      </c>
      <c r="B2620" t="s">
        <v>7336</v>
      </c>
    </row>
    <row r="2621" spans="1:2">
      <c r="A2621" t="s">
        <v>7335</v>
      </c>
      <c r="B2621" t="s">
        <v>7337</v>
      </c>
    </row>
    <row r="2622" spans="1:2">
      <c r="A2622" t="s">
        <v>7335</v>
      </c>
      <c r="B2622" t="s">
        <v>7338</v>
      </c>
    </row>
    <row r="2623" spans="1:2">
      <c r="A2623" t="s">
        <v>7339</v>
      </c>
      <c r="B2623" t="s">
        <v>7340</v>
      </c>
    </row>
    <row r="2624" spans="1:2">
      <c r="A2624" t="s">
        <v>7339</v>
      </c>
      <c r="B2624" t="s">
        <v>7341</v>
      </c>
    </row>
    <row r="2625" spans="1:2">
      <c r="A2625" t="s">
        <v>7339</v>
      </c>
      <c r="B2625" t="s">
        <v>7342</v>
      </c>
    </row>
    <row r="2626" spans="1:2">
      <c r="A2626" t="s">
        <v>7343</v>
      </c>
      <c r="B2626" t="s">
        <v>7344</v>
      </c>
    </row>
    <row r="2627" spans="1:2">
      <c r="A2627" t="s">
        <v>7343</v>
      </c>
      <c r="B2627" t="s">
        <v>7345</v>
      </c>
    </row>
    <row r="2628" spans="1:2">
      <c r="A2628" t="s">
        <v>7343</v>
      </c>
      <c r="B2628" t="s">
        <v>7346</v>
      </c>
    </row>
    <row r="2629" spans="1:2">
      <c r="A2629" t="s">
        <v>7347</v>
      </c>
      <c r="B2629" t="s">
        <v>7348</v>
      </c>
    </row>
    <row r="2630" spans="1:2">
      <c r="A2630" t="s">
        <v>7347</v>
      </c>
      <c r="B2630" t="s">
        <v>7349</v>
      </c>
    </row>
    <row r="2631" spans="1:2">
      <c r="A2631" t="s">
        <v>7347</v>
      </c>
      <c r="B2631" t="s">
        <v>7350</v>
      </c>
    </row>
    <row r="2632" spans="1:2">
      <c r="A2632" t="s">
        <v>7351</v>
      </c>
      <c r="B2632" t="s">
        <v>7352</v>
      </c>
    </row>
    <row r="2633" spans="1:2">
      <c r="A2633" t="s">
        <v>7351</v>
      </c>
      <c r="B2633" t="s">
        <v>7353</v>
      </c>
    </row>
    <row r="2634" spans="1:2">
      <c r="A2634" t="s">
        <v>7351</v>
      </c>
      <c r="B2634" t="s">
        <v>7354</v>
      </c>
    </row>
    <row r="2635" spans="1:2">
      <c r="A2635" t="s">
        <v>7355</v>
      </c>
      <c r="B2635" t="s">
        <v>7356</v>
      </c>
    </row>
    <row r="2636" spans="1:2">
      <c r="A2636" t="s">
        <v>7355</v>
      </c>
      <c r="B2636" t="s">
        <v>7357</v>
      </c>
    </row>
    <row r="2637" spans="1:2">
      <c r="A2637" t="s">
        <v>7355</v>
      </c>
      <c r="B2637" t="s">
        <v>7358</v>
      </c>
    </row>
    <row r="2638" spans="1:2">
      <c r="A2638" t="s">
        <v>7359</v>
      </c>
      <c r="B2638" t="s">
        <v>7360</v>
      </c>
    </row>
    <row r="2639" spans="1:2">
      <c r="A2639" t="s">
        <v>7359</v>
      </c>
      <c r="B2639" t="s">
        <v>7361</v>
      </c>
    </row>
    <row r="2640" spans="1:2">
      <c r="A2640" t="s">
        <v>7359</v>
      </c>
      <c r="B2640" t="s">
        <v>7362</v>
      </c>
    </row>
    <row r="2641" spans="1:2">
      <c r="A2641" t="s">
        <v>7363</v>
      </c>
      <c r="B2641" t="s">
        <v>7364</v>
      </c>
    </row>
    <row r="2642" spans="1:2">
      <c r="A2642" t="s">
        <v>7363</v>
      </c>
      <c r="B2642" t="s">
        <v>7365</v>
      </c>
    </row>
    <row r="2643" spans="1:2">
      <c r="A2643" t="s">
        <v>7363</v>
      </c>
      <c r="B2643" t="s">
        <v>7366</v>
      </c>
    </row>
    <row r="2644" spans="1:2">
      <c r="A2644" t="s">
        <v>7367</v>
      </c>
      <c r="B2644" t="s">
        <v>7368</v>
      </c>
    </row>
    <row r="2645" spans="1:2">
      <c r="A2645" t="s">
        <v>7367</v>
      </c>
      <c r="B2645" t="s">
        <v>7369</v>
      </c>
    </row>
    <row r="2646" spans="1:2">
      <c r="A2646" t="s">
        <v>7367</v>
      </c>
      <c r="B2646" t="s">
        <v>7370</v>
      </c>
    </row>
    <row r="2647" spans="1:2">
      <c r="A2647" t="s">
        <v>7371</v>
      </c>
      <c r="B2647" t="s">
        <v>7372</v>
      </c>
    </row>
    <row r="2648" spans="1:2">
      <c r="A2648" t="s">
        <v>7371</v>
      </c>
      <c r="B2648" t="s">
        <v>7373</v>
      </c>
    </row>
    <row r="2649" spans="1:2">
      <c r="A2649" t="s">
        <v>7371</v>
      </c>
      <c r="B2649" t="s">
        <v>7374</v>
      </c>
    </row>
    <row r="2650" spans="1:2">
      <c r="A2650" t="s">
        <v>7375</v>
      </c>
      <c r="B2650" t="s">
        <v>7376</v>
      </c>
    </row>
    <row r="2651" spans="1:2">
      <c r="A2651" t="s">
        <v>7375</v>
      </c>
      <c r="B2651" t="s">
        <v>7377</v>
      </c>
    </row>
    <row r="2652" spans="1:2">
      <c r="A2652" t="s">
        <v>7375</v>
      </c>
      <c r="B2652" t="s">
        <v>7378</v>
      </c>
    </row>
    <row r="2653" spans="1:2">
      <c r="A2653" t="s">
        <v>7379</v>
      </c>
      <c r="B2653" t="s">
        <v>7380</v>
      </c>
    </row>
    <row r="2654" spans="1:2">
      <c r="A2654" t="s">
        <v>7379</v>
      </c>
      <c r="B2654" t="s">
        <v>7381</v>
      </c>
    </row>
    <row r="2655" spans="1:2">
      <c r="A2655" t="s">
        <v>7379</v>
      </c>
      <c r="B2655" t="s">
        <v>7382</v>
      </c>
    </row>
    <row r="2656" spans="1:2">
      <c r="A2656" t="s">
        <v>7383</v>
      </c>
      <c r="B2656" t="s">
        <v>7384</v>
      </c>
    </row>
    <row r="2657" spans="1:2">
      <c r="A2657" t="s">
        <v>7383</v>
      </c>
      <c r="B2657" t="s">
        <v>7385</v>
      </c>
    </row>
    <row r="2658" spans="1:2">
      <c r="A2658" t="s">
        <v>7383</v>
      </c>
      <c r="B2658" t="s">
        <v>7386</v>
      </c>
    </row>
    <row r="2659" spans="1:2">
      <c r="A2659" t="s">
        <v>7387</v>
      </c>
      <c r="B2659" t="s">
        <v>7388</v>
      </c>
    </row>
    <row r="2660" spans="1:2">
      <c r="A2660" t="s">
        <v>7387</v>
      </c>
      <c r="B2660" t="s">
        <v>7389</v>
      </c>
    </row>
    <row r="2661" spans="1:2">
      <c r="A2661" t="s">
        <v>7387</v>
      </c>
      <c r="B2661" t="s">
        <v>7390</v>
      </c>
    </row>
    <row r="2662" spans="1:2">
      <c r="A2662" t="s">
        <v>7391</v>
      </c>
      <c r="B2662" t="s">
        <v>7392</v>
      </c>
    </row>
    <row r="2663" spans="1:2">
      <c r="A2663" t="s">
        <v>7391</v>
      </c>
      <c r="B2663" t="s">
        <v>7393</v>
      </c>
    </row>
    <row r="2664" spans="1:2">
      <c r="A2664" t="s">
        <v>7391</v>
      </c>
      <c r="B2664" t="s">
        <v>7394</v>
      </c>
    </row>
    <row r="2665" spans="1:2">
      <c r="A2665" t="s">
        <v>7395</v>
      </c>
      <c r="B2665" t="s">
        <v>7396</v>
      </c>
    </row>
    <row r="2666" spans="1:2">
      <c r="A2666" t="s">
        <v>7395</v>
      </c>
      <c r="B2666" t="s">
        <v>7397</v>
      </c>
    </row>
    <row r="2667" spans="1:2">
      <c r="A2667" t="s">
        <v>7395</v>
      </c>
      <c r="B2667" t="s">
        <v>7398</v>
      </c>
    </row>
    <row r="2668" spans="1:2">
      <c r="A2668" t="s">
        <v>7399</v>
      </c>
      <c r="B2668" t="s">
        <v>7400</v>
      </c>
    </row>
    <row r="2669" spans="1:2">
      <c r="A2669" t="s">
        <v>7399</v>
      </c>
      <c r="B2669" t="s">
        <v>7401</v>
      </c>
    </row>
    <row r="2670" spans="1:2">
      <c r="A2670" t="s">
        <v>7399</v>
      </c>
      <c r="B2670" t="s">
        <v>7402</v>
      </c>
    </row>
    <row r="2671" spans="1:2">
      <c r="A2671" t="s">
        <v>7403</v>
      </c>
      <c r="B2671" t="s">
        <v>7404</v>
      </c>
    </row>
    <row r="2672" spans="1:2">
      <c r="A2672" t="s">
        <v>7403</v>
      </c>
      <c r="B2672" t="s">
        <v>7405</v>
      </c>
    </row>
    <row r="2673" spans="1:2">
      <c r="A2673" t="s">
        <v>7403</v>
      </c>
      <c r="B2673" t="s">
        <v>7406</v>
      </c>
    </row>
    <row r="2674" spans="1:2">
      <c r="A2674" t="s">
        <v>7407</v>
      </c>
      <c r="B2674" t="s">
        <v>7408</v>
      </c>
    </row>
    <row r="2675" spans="1:2">
      <c r="A2675" t="s">
        <v>7407</v>
      </c>
      <c r="B2675" t="s">
        <v>7409</v>
      </c>
    </row>
    <row r="2676" spans="1:2">
      <c r="A2676" t="s">
        <v>7407</v>
      </c>
      <c r="B2676" t="s">
        <v>7410</v>
      </c>
    </row>
    <row r="2677" spans="1:2">
      <c r="A2677" t="s">
        <v>7411</v>
      </c>
      <c r="B2677" t="s">
        <v>7412</v>
      </c>
    </row>
    <row r="2678" spans="1:2">
      <c r="A2678" t="s">
        <v>7411</v>
      </c>
      <c r="B2678" t="s">
        <v>7413</v>
      </c>
    </row>
    <row r="2679" spans="1:2">
      <c r="A2679" t="s">
        <v>7411</v>
      </c>
      <c r="B2679" t="s">
        <v>7414</v>
      </c>
    </row>
    <row r="2680" spans="1:2">
      <c r="A2680" t="s">
        <v>7415</v>
      </c>
      <c r="B2680" t="s">
        <v>7416</v>
      </c>
    </row>
    <row r="2681" spans="1:2">
      <c r="A2681" t="s">
        <v>7415</v>
      </c>
      <c r="B2681" t="s">
        <v>7417</v>
      </c>
    </row>
    <row r="2682" spans="1:2">
      <c r="A2682" t="s">
        <v>7415</v>
      </c>
      <c r="B2682" t="s">
        <v>7418</v>
      </c>
    </row>
    <row r="2683" spans="1:2">
      <c r="A2683" t="s">
        <v>7419</v>
      </c>
      <c r="B2683" t="s">
        <v>7420</v>
      </c>
    </row>
    <row r="2684" spans="1:2">
      <c r="A2684" t="s">
        <v>7419</v>
      </c>
      <c r="B2684" t="s">
        <v>7421</v>
      </c>
    </row>
    <row r="2685" spans="1:2">
      <c r="A2685" t="s">
        <v>7419</v>
      </c>
      <c r="B2685" t="s">
        <v>7422</v>
      </c>
    </row>
    <row r="2686" spans="1:2">
      <c r="A2686" t="s">
        <v>7423</v>
      </c>
      <c r="B2686" t="s">
        <v>7424</v>
      </c>
    </row>
    <row r="2687" spans="1:2">
      <c r="A2687" t="s">
        <v>7423</v>
      </c>
      <c r="B2687" t="s">
        <v>7425</v>
      </c>
    </row>
    <row r="2688" spans="1:2">
      <c r="A2688" t="s">
        <v>7423</v>
      </c>
      <c r="B2688" t="s">
        <v>7426</v>
      </c>
    </row>
    <row r="2689" spans="1:2">
      <c r="A2689" t="s">
        <v>7427</v>
      </c>
      <c r="B2689" t="s">
        <v>7428</v>
      </c>
    </row>
    <row r="2690" spans="1:2">
      <c r="A2690" t="s">
        <v>7427</v>
      </c>
      <c r="B2690" t="s">
        <v>7429</v>
      </c>
    </row>
    <row r="2691" spans="1:2">
      <c r="A2691" t="s">
        <v>7427</v>
      </c>
      <c r="B2691" t="s">
        <v>7430</v>
      </c>
    </row>
    <row r="2692" spans="1:2">
      <c r="A2692" t="s">
        <v>7431</v>
      </c>
      <c r="B2692" t="s">
        <v>7432</v>
      </c>
    </row>
    <row r="2693" spans="1:2">
      <c r="A2693" t="s">
        <v>7431</v>
      </c>
      <c r="B2693" t="s">
        <v>7433</v>
      </c>
    </row>
    <row r="2694" spans="1:2">
      <c r="A2694" t="s">
        <v>7431</v>
      </c>
      <c r="B2694" t="s">
        <v>7434</v>
      </c>
    </row>
    <row r="2695" spans="1:2">
      <c r="A2695" t="s">
        <v>7435</v>
      </c>
      <c r="B2695" t="s">
        <v>7436</v>
      </c>
    </row>
    <row r="2696" spans="1:2">
      <c r="A2696" t="s">
        <v>7435</v>
      </c>
      <c r="B2696" t="s">
        <v>7437</v>
      </c>
    </row>
    <row r="2697" spans="1:2">
      <c r="A2697" t="s">
        <v>7435</v>
      </c>
      <c r="B2697" t="s">
        <v>7438</v>
      </c>
    </row>
    <row r="2698" spans="1:2">
      <c r="A2698" t="s">
        <v>7439</v>
      </c>
      <c r="B2698" t="s">
        <v>7440</v>
      </c>
    </row>
    <row r="2699" spans="1:2">
      <c r="A2699" t="s">
        <v>7439</v>
      </c>
      <c r="B2699" t="s">
        <v>7441</v>
      </c>
    </row>
    <row r="2700" spans="1:2">
      <c r="A2700" t="s">
        <v>7442</v>
      </c>
      <c r="B2700" t="s">
        <v>7443</v>
      </c>
    </row>
    <row r="2701" spans="1:2">
      <c r="A2701" t="s">
        <v>7442</v>
      </c>
      <c r="B2701" t="s">
        <v>7444</v>
      </c>
    </row>
    <row r="2702" spans="1:2">
      <c r="A2702" t="s">
        <v>7442</v>
      </c>
      <c r="B2702" t="s">
        <v>7445</v>
      </c>
    </row>
    <row r="2703" spans="1:2">
      <c r="A2703" t="s">
        <v>7446</v>
      </c>
      <c r="B2703" t="s">
        <v>7447</v>
      </c>
    </row>
    <row r="2704" spans="1:2">
      <c r="A2704" t="s">
        <v>7446</v>
      </c>
      <c r="B2704" t="s">
        <v>7448</v>
      </c>
    </row>
    <row r="2705" spans="1:2">
      <c r="A2705" t="s">
        <v>7446</v>
      </c>
      <c r="B2705" t="s">
        <v>7449</v>
      </c>
    </row>
    <row r="2706" spans="1:2">
      <c r="A2706" t="s">
        <v>7450</v>
      </c>
      <c r="B2706" t="s">
        <v>7451</v>
      </c>
    </row>
    <row r="2707" spans="1:2">
      <c r="A2707" t="s">
        <v>7450</v>
      </c>
      <c r="B2707" t="s">
        <v>7452</v>
      </c>
    </row>
    <row r="2708" spans="1:2">
      <c r="A2708" t="s">
        <v>7453</v>
      </c>
      <c r="B2708" t="s">
        <v>7454</v>
      </c>
    </row>
    <row r="2709" spans="1:2">
      <c r="A2709" t="s">
        <v>7453</v>
      </c>
      <c r="B2709" t="s">
        <v>7455</v>
      </c>
    </row>
    <row r="2710" spans="1:2">
      <c r="A2710" t="s">
        <v>7453</v>
      </c>
      <c r="B2710" t="s">
        <v>7456</v>
      </c>
    </row>
    <row r="2711" spans="1:2">
      <c r="A2711" t="s">
        <v>7457</v>
      </c>
      <c r="B2711" t="s">
        <v>7458</v>
      </c>
    </row>
    <row r="2712" spans="1:2">
      <c r="A2712" t="s">
        <v>7459</v>
      </c>
      <c r="B2712" t="s">
        <v>7460</v>
      </c>
    </row>
    <row r="2713" spans="1:2">
      <c r="A2713" t="s">
        <v>7461</v>
      </c>
      <c r="B2713" t="s">
        <v>7462</v>
      </c>
    </row>
    <row r="2714" spans="1:2">
      <c r="A2714" t="s">
        <v>7463</v>
      </c>
      <c r="B2714" t="s">
        <v>7464</v>
      </c>
    </row>
    <row r="2715" spans="1:2">
      <c r="A2715" t="s">
        <v>7465</v>
      </c>
      <c r="B2715" t="s">
        <v>7466</v>
      </c>
    </row>
    <row r="2716" spans="1:2">
      <c r="A2716" t="s">
        <v>7467</v>
      </c>
      <c r="B2716" t="s">
        <v>7468</v>
      </c>
    </row>
    <row r="2717" spans="1:2">
      <c r="A2717" t="s">
        <v>7469</v>
      </c>
      <c r="B2717" t="s">
        <v>7470</v>
      </c>
    </row>
    <row r="2718" spans="1:2">
      <c r="A2718" t="s">
        <v>7471</v>
      </c>
      <c r="B2718" t="s">
        <v>7472</v>
      </c>
    </row>
    <row r="2719" spans="1:2">
      <c r="A2719" t="s">
        <v>7473</v>
      </c>
      <c r="B2719" t="s">
        <v>7474</v>
      </c>
    </row>
    <row r="2720" spans="1:2">
      <c r="A2720" t="s">
        <v>7475</v>
      </c>
      <c r="B2720" t="s">
        <v>7476</v>
      </c>
    </row>
    <row r="2721" spans="1:2">
      <c r="A2721" t="s">
        <v>7477</v>
      </c>
      <c r="B2721" t="s">
        <v>7478</v>
      </c>
    </row>
    <row r="2722" spans="1:2">
      <c r="A2722" t="s">
        <v>7479</v>
      </c>
      <c r="B2722" t="s">
        <v>7480</v>
      </c>
    </row>
    <row r="2723" spans="1:2">
      <c r="A2723" t="s">
        <v>7481</v>
      </c>
      <c r="B2723" t="s">
        <v>7482</v>
      </c>
    </row>
    <row r="2724" spans="1:2">
      <c r="A2724" t="s">
        <v>7483</v>
      </c>
      <c r="B2724" t="s">
        <v>7484</v>
      </c>
    </row>
    <row r="2725" spans="1:2">
      <c r="A2725" t="s">
        <v>7485</v>
      </c>
      <c r="B2725" t="s">
        <v>7486</v>
      </c>
    </row>
    <row r="2726" spans="1:2">
      <c r="A2726" t="s">
        <v>7487</v>
      </c>
      <c r="B2726" t="s">
        <v>7488</v>
      </c>
    </row>
    <row r="2727" spans="1:2">
      <c r="A2727" t="s">
        <v>7489</v>
      </c>
      <c r="B2727" t="s">
        <v>7490</v>
      </c>
    </row>
    <row r="2728" spans="1:2">
      <c r="A2728" t="s">
        <v>7491</v>
      </c>
      <c r="B2728" t="s">
        <v>7492</v>
      </c>
    </row>
    <row r="2729" spans="1:2">
      <c r="A2729" t="s">
        <v>7493</v>
      </c>
      <c r="B2729" t="s">
        <v>7494</v>
      </c>
    </row>
    <row r="2730" spans="1:2">
      <c r="A2730" t="s">
        <v>7495</v>
      </c>
      <c r="B2730" t="s">
        <v>7496</v>
      </c>
    </row>
    <row r="2731" spans="1:2">
      <c r="A2731" t="s">
        <v>7497</v>
      </c>
      <c r="B2731" t="s">
        <v>7498</v>
      </c>
    </row>
    <row r="2732" spans="1:2">
      <c r="A2732" t="s">
        <v>7499</v>
      </c>
      <c r="B2732" t="s">
        <v>7500</v>
      </c>
    </row>
    <row r="2733" spans="1:2">
      <c r="A2733" t="s">
        <v>7501</v>
      </c>
      <c r="B2733" t="s">
        <v>7502</v>
      </c>
    </row>
    <row r="2734" spans="1:2">
      <c r="A2734" t="s">
        <v>7503</v>
      </c>
      <c r="B2734" t="s">
        <v>7504</v>
      </c>
    </row>
    <row r="2735" spans="1:2">
      <c r="A2735" t="s">
        <v>7505</v>
      </c>
      <c r="B2735" t="s">
        <v>7506</v>
      </c>
    </row>
    <row r="2736" spans="1:2">
      <c r="A2736" t="s">
        <v>7507</v>
      </c>
      <c r="B2736" t="s">
        <v>7508</v>
      </c>
    </row>
    <row r="2737" spans="1:2">
      <c r="A2737" t="s">
        <v>7509</v>
      </c>
      <c r="B2737" t="s">
        <v>7510</v>
      </c>
    </row>
    <row r="2738" spans="1:2">
      <c r="A2738" t="s">
        <v>7511</v>
      </c>
      <c r="B2738" t="s">
        <v>7512</v>
      </c>
    </row>
    <row r="2739" spans="1:2">
      <c r="A2739" t="s">
        <v>7513</v>
      </c>
      <c r="B2739" t="s">
        <v>7514</v>
      </c>
    </row>
    <row r="2740" spans="1:2">
      <c r="A2740" t="s">
        <v>7515</v>
      </c>
      <c r="B2740" t="s">
        <v>7516</v>
      </c>
    </row>
    <row r="2741" spans="1:2">
      <c r="A2741" t="s">
        <v>7517</v>
      </c>
      <c r="B2741" t="s">
        <v>7518</v>
      </c>
    </row>
    <row r="2742" spans="1:2">
      <c r="A2742" t="s">
        <v>7519</v>
      </c>
      <c r="B2742" t="s">
        <v>7520</v>
      </c>
    </row>
    <row r="2743" spans="1:2">
      <c r="A2743" t="s">
        <v>7521</v>
      </c>
      <c r="B2743" t="s">
        <v>7522</v>
      </c>
    </row>
    <row r="2744" spans="1:2">
      <c r="A2744" t="s">
        <v>7523</v>
      </c>
      <c r="B2744" t="s">
        <v>7524</v>
      </c>
    </row>
    <row r="2745" spans="1:2">
      <c r="A2745" t="s">
        <v>7525</v>
      </c>
      <c r="B2745" t="s">
        <v>7526</v>
      </c>
    </row>
    <row r="2746" spans="1:2">
      <c r="A2746" t="s">
        <v>7527</v>
      </c>
      <c r="B2746" t="s">
        <v>7528</v>
      </c>
    </row>
    <row r="2747" spans="1:2">
      <c r="A2747" t="s">
        <v>7529</v>
      </c>
      <c r="B2747" t="s">
        <v>7530</v>
      </c>
    </row>
    <row r="2748" spans="1:2">
      <c r="A2748" t="s">
        <v>7531</v>
      </c>
      <c r="B2748" t="s">
        <v>7532</v>
      </c>
    </row>
    <row r="2749" spans="1:2">
      <c r="A2749" t="s">
        <v>7533</v>
      </c>
      <c r="B2749" t="s">
        <v>7534</v>
      </c>
    </row>
    <row r="2750" spans="1:2">
      <c r="A2750" t="s">
        <v>7535</v>
      </c>
      <c r="B2750" t="s">
        <v>7536</v>
      </c>
    </row>
    <row r="2751" spans="1:2">
      <c r="A2751" t="s">
        <v>7537</v>
      </c>
      <c r="B2751" t="s">
        <v>7538</v>
      </c>
    </row>
    <row r="2752" spans="1:2">
      <c r="A2752" t="s">
        <v>7539</v>
      </c>
      <c r="B2752" t="s">
        <v>7540</v>
      </c>
    </row>
    <row r="2753" spans="1:2">
      <c r="A2753" t="s">
        <v>7541</v>
      </c>
      <c r="B2753" t="s">
        <v>7542</v>
      </c>
    </row>
    <row r="2754" spans="1:2">
      <c r="A2754" t="s">
        <v>7543</v>
      </c>
      <c r="B2754" t="s">
        <v>7544</v>
      </c>
    </row>
    <row r="2755" spans="1:2">
      <c r="A2755" t="s">
        <v>7545</v>
      </c>
      <c r="B2755" t="s">
        <v>7546</v>
      </c>
    </row>
    <row r="2756" spans="1:2">
      <c r="A2756" t="s">
        <v>7547</v>
      </c>
      <c r="B2756" t="s">
        <v>7548</v>
      </c>
    </row>
    <row r="2757" spans="1:2">
      <c r="A2757" t="s">
        <v>7549</v>
      </c>
      <c r="B2757" t="s">
        <v>7550</v>
      </c>
    </row>
    <row r="2758" spans="1:2">
      <c r="A2758" t="s">
        <v>7551</v>
      </c>
      <c r="B2758" t="s">
        <v>7552</v>
      </c>
    </row>
    <row r="2759" spans="1:2">
      <c r="A2759" t="s">
        <v>7553</v>
      </c>
      <c r="B2759" t="s">
        <v>7554</v>
      </c>
    </row>
    <row r="2760" spans="1:2">
      <c r="A2760" t="s">
        <v>7555</v>
      </c>
      <c r="B2760" t="s">
        <v>7556</v>
      </c>
    </row>
    <row r="2761" spans="1:2">
      <c r="A2761" t="s">
        <v>7557</v>
      </c>
      <c r="B2761" t="s">
        <v>7558</v>
      </c>
    </row>
    <row r="2762" spans="1:2">
      <c r="A2762" t="s">
        <v>7559</v>
      </c>
      <c r="B2762" t="s">
        <v>7560</v>
      </c>
    </row>
    <row r="2763" spans="1:2">
      <c r="A2763" t="s">
        <v>7561</v>
      </c>
      <c r="B2763" t="s">
        <v>7562</v>
      </c>
    </row>
    <row r="2764" spans="1:2">
      <c r="A2764" t="s">
        <v>7563</v>
      </c>
      <c r="B2764" t="s">
        <v>7564</v>
      </c>
    </row>
    <row r="2765" spans="1:2">
      <c r="A2765" t="s">
        <v>7565</v>
      </c>
      <c r="B2765" t="s">
        <v>7566</v>
      </c>
    </row>
    <row r="2766" spans="1:2">
      <c r="A2766" t="s">
        <v>7567</v>
      </c>
      <c r="B2766" t="s">
        <v>7568</v>
      </c>
    </row>
    <row r="2767" spans="1:2">
      <c r="A2767" t="s">
        <v>7569</v>
      </c>
      <c r="B2767" t="s">
        <v>7570</v>
      </c>
    </row>
    <row r="2768" spans="1:2">
      <c r="A2768" t="s">
        <v>7571</v>
      </c>
      <c r="B2768" t="s">
        <v>7572</v>
      </c>
    </row>
    <row r="2769" spans="1:2">
      <c r="A2769" t="s">
        <v>7573</v>
      </c>
      <c r="B2769" t="s">
        <v>7574</v>
      </c>
    </row>
    <row r="2770" spans="1:2">
      <c r="A2770" t="s">
        <v>7575</v>
      </c>
      <c r="B2770" t="s">
        <v>7576</v>
      </c>
    </row>
    <row r="2771" spans="1:2">
      <c r="A2771" t="s">
        <v>7577</v>
      </c>
      <c r="B2771" t="s">
        <v>7578</v>
      </c>
    </row>
    <row r="2772" spans="1:2">
      <c r="A2772" t="s">
        <v>7579</v>
      </c>
      <c r="B2772" t="s">
        <v>7580</v>
      </c>
    </row>
    <row r="2773" spans="1:2">
      <c r="A2773" t="s">
        <v>7581</v>
      </c>
      <c r="B2773" t="s">
        <v>7582</v>
      </c>
    </row>
    <row r="2774" spans="1:2">
      <c r="A2774" t="s">
        <v>7583</v>
      </c>
      <c r="B2774" t="s">
        <v>7584</v>
      </c>
    </row>
    <row r="2775" spans="1:2">
      <c r="A2775" t="s">
        <v>7585</v>
      </c>
      <c r="B2775" t="s">
        <v>7586</v>
      </c>
    </row>
    <row r="2776" spans="1:2">
      <c r="A2776" t="s">
        <v>7587</v>
      </c>
      <c r="B2776" t="s">
        <v>7588</v>
      </c>
    </row>
    <row r="2777" spans="1:2">
      <c r="A2777" t="s">
        <v>7589</v>
      </c>
      <c r="B2777" t="s">
        <v>7590</v>
      </c>
    </row>
    <row r="2778" spans="1:2">
      <c r="A2778" t="s">
        <v>7591</v>
      </c>
      <c r="B2778" t="s">
        <v>7592</v>
      </c>
    </row>
    <row r="2779" spans="1:2">
      <c r="A2779" t="s">
        <v>7593</v>
      </c>
      <c r="B2779" t="s">
        <v>7594</v>
      </c>
    </row>
    <row r="2780" spans="1:2">
      <c r="A2780" t="s">
        <v>7595</v>
      </c>
      <c r="B2780" t="s">
        <v>7596</v>
      </c>
    </row>
    <row r="2781" spans="1:2">
      <c r="A2781" t="s">
        <v>7597</v>
      </c>
      <c r="B2781" t="s">
        <v>7598</v>
      </c>
    </row>
    <row r="2782" spans="1:2">
      <c r="A2782" t="s">
        <v>7599</v>
      </c>
      <c r="B2782" t="s">
        <v>7600</v>
      </c>
    </row>
    <row r="2783" spans="1:2">
      <c r="A2783" t="s">
        <v>7601</v>
      </c>
      <c r="B2783" t="s">
        <v>7602</v>
      </c>
    </row>
    <row r="2784" spans="1:2">
      <c r="A2784" t="s">
        <v>7603</v>
      </c>
      <c r="B2784" t="s">
        <v>7604</v>
      </c>
    </row>
    <row r="2785" spans="1:2">
      <c r="A2785" t="s">
        <v>7605</v>
      </c>
      <c r="B2785" t="s">
        <v>7606</v>
      </c>
    </row>
    <row r="2786" spans="1:2">
      <c r="A2786" t="s">
        <v>7607</v>
      </c>
      <c r="B2786" t="s">
        <v>7608</v>
      </c>
    </row>
    <row r="2787" spans="1:2">
      <c r="A2787" t="s">
        <v>7609</v>
      </c>
      <c r="B2787" t="s">
        <v>7610</v>
      </c>
    </row>
    <row r="2788" spans="1:2">
      <c r="A2788" t="s">
        <v>7611</v>
      </c>
      <c r="B2788" t="s">
        <v>7612</v>
      </c>
    </row>
    <row r="2789" spans="1:2">
      <c r="A2789" t="s">
        <v>7613</v>
      </c>
      <c r="B2789" t="s">
        <v>7614</v>
      </c>
    </row>
    <row r="2790" spans="1:2">
      <c r="A2790" t="s">
        <v>7615</v>
      </c>
      <c r="B2790" t="s">
        <v>7616</v>
      </c>
    </row>
    <row r="2791" spans="1:2">
      <c r="A2791" t="s">
        <v>7617</v>
      </c>
      <c r="B2791" t="s">
        <v>7618</v>
      </c>
    </row>
    <row r="2792" spans="1:2">
      <c r="A2792" t="s">
        <v>7619</v>
      </c>
      <c r="B2792" t="s">
        <v>7620</v>
      </c>
    </row>
    <row r="2793" spans="1:2">
      <c r="A2793" t="s">
        <v>7621</v>
      </c>
      <c r="B2793" t="s">
        <v>7622</v>
      </c>
    </row>
    <row r="2794" spans="1:2">
      <c r="A2794" t="s">
        <v>7623</v>
      </c>
      <c r="B2794" t="s">
        <v>7624</v>
      </c>
    </row>
    <row r="2795" spans="1:2">
      <c r="A2795" t="s">
        <v>7625</v>
      </c>
      <c r="B2795" t="s">
        <v>7626</v>
      </c>
    </row>
    <row r="2796" spans="1:2">
      <c r="A2796" t="s">
        <v>7627</v>
      </c>
      <c r="B2796" t="s">
        <v>7628</v>
      </c>
    </row>
    <row r="2797" spans="1:2">
      <c r="A2797" t="s">
        <v>7629</v>
      </c>
      <c r="B2797" t="s">
        <v>7630</v>
      </c>
    </row>
    <row r="2798" spans="1:2">
      <c r="A2798" t="s">
        <v>7631</v>
      </c>
      <c r="B2798" t="s">
        <v>7632</v>
      </c>
    </row>
    <row r="2799" spans="1:2">
      <c r="A2799" t="s">
        <v>7633</v>
      </c>
      <c r="B2799" t="s">
        <v>7634</v>
      </c>
    </row>
    <row r="2800" spans="1:2">
      <c r="A2800" t="s">
        <v>7635</v>
      </c>
      <c r="B2800" t="s">
        <v>7636</v>
      </c>
    </row>
    <row r="2801" spans="1:2">
      <c r="A2801" t="s">
        <v>7637</v>
      </c>
      <c r="B2801" t="s">
        <v>7638</v>
      </c>
    </row>
    <row r="2802" spans="1:2">
      <c r="A2802" t="s">
        <v>7639</v>
      </c>
      <c r="B2802" t="s">
        <v>7640</v>
      </c>
    </row>
    <row r="2803" spans="1:2">
      <c r="A2803" t="s">
        <v>7641</v>
      </c>
      <c r="B2803" t="s">
        <v>7642</v>
      </c>
    </row>
    <row r="2804" spans="1:2">
      <c r="A2804" t="s">
        <v>7643</v>
      </c>
      <c r="B2804" t="s">
        <v>7644</v>
      </c>
    </row>
    <row r="2805" spans="1:2">
      <c r="A2805" t="s">
        <v>7645</v>
      </c>
      <c r="B2805" t="s">
        <v>7646</v>
      </c>
    </row>
    <row r="2806" spans="1:2">
      <c r="A2806" t="s">
        <v>7647</v>
      </c>
      <c r="B2806" t="s">
        <v>7648</v>
      </c>
    </row>
    <row r="2807" spans="1:2">
      <c r="A2807" t="s">
        <v>7647</v>
      </c>
      <c r="B2807" t="s">
        <v>7649</v>
      </c>
    </row>
    <row r="2808" spans="1:2">
      <c r="A2808" t="s">
        <v>7650</v>
      </c>
      <c r="B2808" t="s">
        <v>7651</v>
      </c>
    </row>
    <row r="2809" spans="1:2">
      <c r="A2809" t="s">
        <v>7650</v>
      </c>
      <c r="B2809" t="s">
        <v>7652</v>
      </c>
    </row>
    <row r="2810" spans="1:2">
      <c r="A2810" t="s">
        <v>7650</v>
      </c>
      <c r="B2810" t="s">
        <v>7653</v>
      </c>
    </row>
    <row r="2811" spans="1:2">
      <c r="A2811" t="s">
        <v>7654</v>
      </c>
      <c r="B2811" t="s">
        <v>7655</v>
      </c>
    </row>
    <row r="2812" spans="1:2">
      <c r="A2812" t="s">
        <v>7654</v>
      </c>
      <c r="B2812" t="s">
        <v>7656</v>
      </c>
    </row>
    <row r="2813" spans="1:2">
      <c r="A2813" t="s">
        <v>7657</v>
      </c>
      <c r="B2813" t="s">
        <v>7658</v>
      </c>
    </row>
    <row r="2814" spans="1:2">
      <c r="A2814" t="s">
        <v>7657</v>
      </c>
      <c r="B2814" t="s">
        <v>7659</v>
      </c>
    </row>
    <row r="2815" spans="1:2">
      <c r="A2815" t="s">
        <v>7660</v>
      </c>
      <c r="B2815" t="s">
        <v>7661</v>
      </c>
    </row>
    <row r="2816" spans="1:2">
      <c r="A2816" t="s">
        <v>7660</v>
      </c>
      <c r="B2816" t="s">
        <v>7662</v>
      </c>
    </row>
    <row r="2817" spans="1:2">
      <c r="A2817" t="s">
        <v>7660</v>
      </c>
      <c r="B2817" t="s">
        <v>7663</v>
      </c>
    </row>
    <row r="2818" spans="1:2">
      <c r="A2818" t="s">
        <v>7664</v>
      </c>
      <c r="B2818" t="s">
        <v>7665</v>
      </c>
    </row>
    <row r="2819" spans="1:2">
      <c r="A2819" t="s">
        <v>7664</v>
      </c>
      <c r="B2819" t="s">
        <v>7666</v>
      </c>
    </row>
    <row r="2820" spans="1:2">
      <c r="A2820" t="s">
        <v>7667</v>
      </c>
      <c r="B2820" t="s">
        <v>7668</v>
      </c>
    </row>
    <row r="2821" spans="1:2">
      <c r="A2821" t="s">
        <v>7667</v>
      </c>
      <c r="B2821" t="s">
        <v>7669</v>
      </c>
    </row>
    <row r="2822" spans="1:2">
      <c r="A2822" t="s">
        <v>7670</v>
      </c>
      <c r="B2822" t="s">
        <v>7671</v>
      </c>
    </row>
    <row r="2823" spans="1:2">
      <c r="A2823" t="s">
        <v>7670</v>
      </c>
      <c r="B2823" t="s">
        <v>7672</v>
      </c>
    </row>
    <row r="2824" spans="1:2">
      <c r="A2824" t="s">
        <v>7673</v>
      </c>
      <c r="B2824" t="s">
        <v>7674</v>
      </c>
    </row>
    <row r="2825" spans="1:2">
      <c r="A2825" t="s">
        <v>7673</v>
      </c>
      <c r="B2825" t="s">
        <v>7675</v>
      </c>
    </row>
    <row r="2826" spans="1:2">
      <c r="A2826" t="s">
        <v>7673</v>
      </c>
      <c r="B2826" t="s">
        <v>7676</v>
      </c>
    </row>
    <row r="2827" spans="1:2">
      <c r="A2827" t="s">
        <v>7677</v>
      </c>
      <c r="B2827" t="s">
        <v>7678</v>
      </c>
    </row>
    <row r="2828" spans="1:2">
      <c r="A2828" t="s">
        <v>7677</v>
      </c>
      <c r="B2828" t="s">
        <v>7679</v>
      </c>
    </row>
    <row r="2829" spans="1:2">
      <c r="A2829" t="s">
        <v>7680</v>
      </c>
      <c r="B2829" t="s">
        <v>7681</v>
      </c>
    </row>
    <row r="2830" spans="1:2">
      <c r="A2830" t="s">
        <v>7680</v>
      </c>
      <c r="B2830" t="s">
        <v>7682</v>
      </c>
    </row>
    <row r="2831" spans="1:2">
      <c r="A2831" t="s">
        <v>7683</v>
      </c>
      <c r="B2831" t="s">
        <v>7684</v>
      </c>
    </row>
    <row r="2832" spans="1:2">
      <c r="A2832" t="s">
        <v>7683</v>
      </c>
      <c r="B2832" t="s">
        <v>7685</v>
      </c>
    </row>
    <row r="2833" spans="1:2">
      <c r="A2833" t="s">
        <v>7686</v>
      </c>
      <c r="B2833" t="s">
        <v>7687</v>
      </c>
    </row>
    <row r="2834" spans="1:2">
      <c r="A2834" t="s">
        <v>7688</v>
      </c>
      <c r="B2834" t="s">
        <v>7689</v>
      </c>
    </row>
    <row r="2835" spans="1:2">
      <c r="A2835" t="s">
        <v>7690</v>
      </c>
      <c r="B2835" t="s">
        <v>7691</v>
      </c>
    </row>
    <row r="2836" spans="1:2">
      <c r="A2836" t="s">
        <v>7692</v>
      </c>
      <c r="B2836" t="s">
        <v>7693</v>
      </c>
    </row>
    <row r="2837" spans="1:2">
      <c r="A2837" t="s">
        <v>7694</v>
      </c>
      <c r="B2837" t="s">
        <v>7695</v>
      </c>
    </row>
    <row r="2838" spans="1:2">
      <c r="A2838" t="s">
        <v>7696</v>
      </c>
      <c r="B2838" t="s">
        <v>7697</v>
      </c>
    </row>
    <row r="2839" spans="1:2">
      <c r="A2839" t="s">
        <v>7698</v>
      </c>
      <c r="B2839" t="s">
        <v>7699</v>
      </c>
    </row>
    <row r="2840" spans="1:2">
      <c r="A2840" t="s">
        <v>7700</v>
      </c>
      <c r="B2840" t="s">
        <v>7701</v>
      </c>
    </row>
    <row r="2841" spans="1:2">
      <c r="A2841" t="s">
        <v>7702</v>
      </c>
      <c r="B2841" t="s">
        <v>7703</v>
      </c>
    </row>
    <row r="2842" spans="1:2">
      <c r="A2842" t="s">
        <v>7704</v>
      </c>
      <c r="B2842" t="s">
        <v>7705</v>
      </c>
    </row>
    <row r="2843" spans="1:2">
      <c r="A2843" t="s">
        <v>7706</v>
      </c>
      <c r="B2843" t="s">
        <v>7707</v>
      </c>
    </row>
    <row r="2844" spans="1:2">
      <c r="A2844" t="s">
        <v>7708</v>
      </c>
      <c r="B2844" t="s">
        <v>7709</v>
      </c>
    </row>
    <row r="2845" spans="1:2">
      <c r="A2845" t="s">
        <v>7710</v>
      </c>
      <c r="B2845" t="s">
        <v>7711</v>
      </c>
    </row>
    <row r="2846" spans="1:2">
      <c r="A2846" t="s">
        <v>7712</v>
      </c>
      <c r="B2846" t="s">
        <v>7713</v>
      </c>
    </row>
    <row r="2847" spans="1:2">
      <c r="A2847" t="s">
        <v>7714</v>
      </c>
      <c r="B2847" t="s">
        <v>7715</v>
      </c>
    </row>
    <row r="2848" spans="1:2">
      <c r="A2848" t="s">
        <v>7716</v>
      </c>
      <c r="B2848" t="s">
        <v>7717</v>
      </c>
    </row>
    <row r="2849" spans="1:2">
      <c r="A2849" t="s">
        <v>7718</v>
      </c>
      <c r="B2849" t="s">
        <v>7719</v>
      </c>
    </row>
    <row r="2850" spans="1:2">
      <c r="A2850" t="s">
        <v>7720</v>
      </c>
      <c r="B2850" t="s">
        <v>7721</v>
      </c>
    </row>
    <row r="2851" spans="1:2">
      <c r="A2851" t="s">
        <v>7722</v>
      </c>
      <c r="B2851" t="s">
        <v>7723</v>
      </c>
    </row>
    <row r="2852" spans="1:2">
      <c r="A2852" t="s">
        <v>7724</v>
      </c>
      <c r="B2852" t="s">
        <v>7725</v>
      </c>
    </row>
    <row r="2853" spans="1:2">
      <c r="A2853" t="s">
        <v>7726</v>
      </c>
      <c r="B2853" t="s">
        <v>7727</v>
      </c>
    </row>
    <row r="2854" spans="1:2">
      <c r="A2854" t="s">
        <v>7728</v>
      </c>
      <c r="B2854" t="s">
        <v>7729</v>
      </c>
    </row>
    <row r="2855" spans="1:2">
      <c r="A2855" t="s">
        <v>7730</v>
      </c>
      <c r="B2855" t="s">
        <v>7731</v>
      </c>
    </row>
    <row r="2856" spans="1:2">
      <c r="A2856" t="s">
        <v>7732</v>
      </c>
      <c r="B2856" t="s">
        <v>7733</v>
      </c>
    </row>
    <row r="2857" spans="1:2">
      <c r="A2857" t="s">
        <v>7734</v>
      </c>
      <c r="B2857" t="s">
        <v>7735</v>
      </c>
    </row>
    <row r="2858" spans="1:2">
      <c r="A2858" t="s">
        <v>7736</v>
      </c>
      <c r="B2858" t="s">
        <v>7737</v>
      </c>
    </row>
    <row r="2859" spans="1:2">
      <c r="A2859" t="s">
        <v>7738</v>
      </c>
      <c r="B2859" t="s">
        <v>7739</v>
      </c>
    </row>
    <row r="2860" spans="1:2">
      <c r="A2860" t="s">
        <v>7740</v>
      </c>
      <c r="B2860" t="s">
        <v>7741</v>
      </c>
    </row>
    <row r="2861" spans="1:2">
      <c r="A2861" t="s">
        <v>7742</v>
      </c>
      <c r="B2861" t="s">
        <v>7743</v>
      </c>
    </row>
    <row r="2862" spans="1:2">
      <c r="A2862" t="s">
        <v>7744</v>
      </c>
      <c r="B2862" t="s">
        <v>7745</v>
      </c>
    </row>
    <row r="2863" spans="1:2">
      <c r="A2863" t="s">
        <v>7746</v>
      </c>
      <c r="B2863" t="s">
        <v>7747</v>
      </c>
    </row>
    <row r="2864" spans="1:2">
      <c r="A2864" t="s">
        <v>7748</v>
      </c>
      <c r="B2864" t="s">
        <v>7749</v>
      </c>
    </row>
    <row r="2865" spans="1:2">
      <c r="A2865" t="s">
        <v>7750</v>
      </c>
      <c r="B2865" t="s">
        <v>7751</v>
      </c>
    </row>
    <row r="2866" spans="1:2">
      <c r="A2866" t="s">
        <v>7752</v>
      </c>
      <c r="B2866" t="s">
        <v>7753</v>
      </c>
    </row>
    <row r="2867" spans="1:2">
      <c r="A2867" t="s">
        <v>7754</v>
      </c>
      <c r="B2867" t="s">
        <v>7755</v>
      </c>
    </row>
    <row r="2868" spans="1:2">
      <c r="A2868" t="s">
        <v>7756</v>
      </c>
      <c r="B2868" t="s">
        <v>7757</v>
      </c>
    </row>
    <row r="2869" spans="1:2">
      <c r="A2869" t="s">
        <v>7758</v>
      </c>
      <c r="B2869" t="s">
        <v>7759</v>
      </c>
    </row>
    <row r="2870" spans="1:2">
      <c r="A2870" t="s">
        <v>7760</v>
      </c>
      <c r="B2870" t="s">
        <v>7761</v>
      </c>
    </row>
    <row r="2871" spans="1:2">
      <c r="A2871" t="s">
        <v>7762</v>
      </c>
      <c r="B2871" t="s">
        <v>7763</v>
      </c>
    </row>
    <row r="2872" spans="1:2">
      <c r="A2872" t="s">
        <v>7764</v>
      </c>
      <c r="B2872" t="s">
        <v>7765</v>
      </c>
    </row>
    <row r="2873" spans="1:2">
      <c r="A2873" t="s">
        <v>7766</v>
      </c>
      <c r="B2873" t="s">
        <v>7767</v>
      </c>
    </row>
    <row r="2874" spans="1:2">
      <c r="A2874" t="s">
        <v>7768</v>
      </c>
      <c r="B2874" t="s">
        <v>7769</v>
      </c>
    </row>
    <row r="2875" spans="1:2">
      <c r="A2875" t="s">
        <v>7770</v>
      </c>
      <c r="B2875" t="s">
        <v>7771</v>
      </c>
    </row>
    <row r="2876" spans="1:2">
      <c r="A2876" t="s">
        <v>7772</v>
      </c>
      <c r="B2876" t="s">
        <v>7773</v>
      </c>
    </row>
    <row r="2877" spans="1:2">
      <c r="A2877" t="s">
        <v>7774</v>
      </c>
      <c r="B2877" t="s">
        <v>7775</v>
      </c>
    </row>
    <row r="2878" spans="1:2">
      <c r="A2878" t="s">
        <v>7776</v>
      </c>
      <c r="B2878" t="s">
        <v>7777</v>
      </c>
    </row>
    <row r="2879" spans="1:2">
      <c r="A2879" t="s">
        <v>7778</v>
      </c>
      <c r="B2879" t="s">
        <v>7779</v>
      </c>
    </row>
    <row r="2880" spans="1:2">
      <c r="A2880" t="s">
        <v>7780</v>
      </c>
      <c r="B2880" t="s">
        <v>7781</v>
      </c>
    </row>
    <row r="2881" spans="1:2">
      <c r="A2881" t="s">
        <v>7782</v>
      </c>
      <c r="B2881" t="s">
        <v>7783</v>
      </c>
    </row>
    <row r="2882" spans="1:2">
      <c r="A2882" t="s">
        <v>7784</v>
      </c>
      <c r="B2882" t="s">
        <v>7785</v>
      </c>
    </row>
    <row r="2883" spans="1:2">
      <c r="A2883" t="s">
        <v>7786</v>
      </c>
      <c r="B2883" t="s">
        <v>7787</v>
      </c>
    </row>
    <row r="2884" spans="1:2">
      <c r="A2884" t="s">
        <v>7788</v>
      </c>
      <c r="B2884" t="s">
        <v>7789</v>
      </c>
    </row>
    <row r="2885" spans="1:2">
      <c r="A2885" t="s">
        <v>7790</v>
      </c>
      <c r="B2885" t="s">
        <v>7791</v>
      </c>
    </row>
    <row r="2886" spans="1:2">
      <c r="A2886" t="s">
        <v>7792</v>
      </c>
      <c r="B2886" t="s">
        <v>7793</v>
      </c>
    </row>
    <row r="2887" spans="1:2">
      <c r="A2887" t="s">
        <v>7794</v>
      </c>
      <c r="B2887" t="s">
        <v>7795</v>
      </c>
    </row>
    <row r="2888" spans="1:2">
      <c r="A2888" t="s">
        <v>7796</v>
      </c>
      <c r="B2888" t="s">
        <v>7797</v>
      </c>
    </row>
    <row r="2889" spans="1:2">
      <c r="A2889" t="s">
        <v>7798</v>
      </c>
      <c r="B2889" t="s">
        <v>7799</v>
      </c>
    </row>
    <row r="2890" spans="1:2">
      <c r="A2890" t="s">
        <v>7800</v>
      </c>
      <c r="B2890" t="s">
        <v>7801</v>
      </c>
    </row>
    <row r="2891" spans="1:2">
      <c r="A2891" t="s">
        <v>7802</v>
      </c>
      <c r="B2891" t="s">
        <v>7803</v>
      </c>
    </row>
    <row r="2892" spans="1:2">
      <c r="A2892" t="s">
        <v>7804</v>
      </c>
      <c r="B2892" t="s">
        <v>7805</v>
      </c>
    </row>
    <row r="2893" spans="1:2">
      <c r="A2893" t="s">
        <v>7806</v>
      </c>
      <c r="B2893" t="s">
        <v>7807</v>
      </c>
    </row>
    <row r="2894" spans="1:2">
      <c r="A2894" t="s">
        <v>7808</v>
      </c>
      <c r="B2894" t="s">
        <v>7809</v>
      </c>
    </row>
    <row r="2895" spans="1:2">
      <c r="A2895" t="s">
        <v>7810</v>
      </c>
      <c r="B2895" t="s">
        <v>7811</v>
      </c>
    </row>
    <row r="2896" spans="1:2">
      <c r="A2896" t="s">
        <v>7812</v>
      </c>
      <c r="B2896" t="s">
        <v>7813</v>
      </c>
    </row>
    <row r="2897" spans="1:2">
      <c r="A2897" t="s">
        <v>7814</v>
      </c>
      <c r="B2897" t="s">
        <v>7815</v>
      </c>
    </row>
    <row r="2898" spans="1:2">
      <c r="A2898" t="s">
        <v>7816</v>
      </c>
      <c r="B2898" t="s">
        <v>7817</v>
      </c>
    </row>
    <row r="2899" spans="1:2">
      <c r="A2899" t="s">
        <v>7818</v>
      </c>
      <c r="B2899" t="s">
        <v>7819</v>
      </c>
    </row>
    <row r="2900" spans="1:2">
      <c r="A2900" t="s">
        <v>7820</v>
      </c>
      <c r="B2900" t="s">
        <v>7821</v>
      </c>
    </row>
    <row r="2901" spans="1:2">
      <c r="A2901" t="s">
        <v>7822</v>
      </c>
      <c r="B2901" t="s">
        <v>7823</v>
      </c>
    </row>
    <row r="2902" spans="1:2">
      <c r="A2902" t="s">
        <v>7824</v>
      </c>
      <c r="B2902" t="s">
        <v>7825</v>
      </c>
    </row>
    <row r="2903" spans="1:2">
      <c r="A2903" t="s">
        <v>7826</v>
      </c>
      <c r="B2903" t="s">
        <v>7827</v>
      </c>
    </row>
    <row r="2904" spans="1:2">
      <c r="A2904" t="s">
        <v>7828</v>
      </c>
      <c r="B2904" t="s">
        <v>7829</v>
      </c>
    </row>
    <row r="2905" spans="1:2">
      <c r="A2905" t="s">
        <v>7830</v>
      </c>
      <c r="B2905" t="s">
        <v>7831</v>
      </c>
    </row>
    <row r="2906" spans="1:2">
      <c r="A2906" t="s">
        <v>7832</v>
      </c>
      <c r="B2906" t="s">
        <v>7833</v>
      </c>
    </row>
    <row r="2907" spans="1:2">
      <c r="A2907" t="s">
        <v>7834</v>
      </c>
      <c r="B2907" t="s">
        <v>7835</v>
      </c>
    </row>
    <row r="2908" spans="1:2">
      <c r="A2908" t="s">
        <v>7836</v>
      </c>
      <c r="B2908" t="s">
        <v>7837</v>
      </c>
    </row>
    <row r="2909" spans="1:2">
      <c r="A2909" t="s">
        <v>7838</v>
      </c>
      <c r="B2909" t="s">
        <v>7839</v>
      </c>
    </row>
    <row r="2910" spans="1:2">
      <c r="A2910" t="s">
        <v>7840</v>
      </c>
      <c r="B2910" t="s">
        <v>7841</v>
      </c>
    </row>
    <row r="2911" spans="1:2">
      <c r="A2911" t="s">
        <v>7842</v>
      </c>
      <c r="B2911" t="s">
        <v>7843</v>
      </c>
    </row>
    <row r="2912" spans="1:2">
      <c r="A2912" t="s">
        <v>7844</v>
      </c>
      <c r="B2912" t="s">
        <v>7845</v>
      </c>
    </row>
    <row r="2913" spans="1:2">
      <c r="A2913" t="s">
        <v>7846</v>
      </c>
      <c r="B2913" t="s">
        <v>7847</v>
      </c>
    </row>
    <row r="2914" spans="1:2">
      <c r="A2914" t="s">
        <v>7848</v>
      </c>
      <c r="B2914" t="s">
        <v>7849</v>
      </c>
    </row>
    <row r="2915" spans="1:2">
      <c r="A2915" t="s">
        <v>7850</v>
      </c>
      <c r="B2915" t="s">
        <v>7851</v>
      </c>
    </row>
    <row r="2916" spans="1:2">
      <c r="A2916" t="s">
        <v>7852</v>
      </c>
      <c r="B2916" t="s">
        <v>7853</v>
      </c>
    </row>
    <row r="2917" spans="1:2">
      <c r="A2917" t="s">
        <v>7854</v>
      </c>
      <c r="B2917" t="s">
        <v>7855</v>
      </c>
    </row>
    <row r="2918" spans="1:2">
      <c r="A2918" t="s">
        <v>7856</v>
      </c>
      <c r="B2918" t="s">
        <v>7857</v>
      </c>
    </row>
    <row r="2919" spans="1:2">
      <c r="A2919" t="s">
        <v>7858</v>
      </c>
      <c r="B2919" t="s">
        <v>7859</v>
      </c>
    </row>
    <row r="2920" spans="1:2">
      <c r="A2920" t="s">
        <v>7860</v>
      </c>
      <c r="B2920" t="s">
        <v>7861</v>
      </c>
    </row>
    <row r="2921" spans="1:2">
      <c r="A2921" t="s">
        <v>7862</v>
      </c>
      <c r="B2921" t="s">
        <v>7863</v>
      </c>
    </row>
    <row r="2922" spans="1:2">
      <c r="A2922" t="s">
        <v>7864</v>
      </c>
      <c r="B2922" t="s">
        <v>7865</v>
      </c>
    </row>
    <row r="2923" spans="1:2">
      <c r="A2923" t="s">
        <v>7866</v>
      </c>
      <c r="B2923" t="s">
        <v>7867</v>
      </c>
    </row>
    <row r="2924" spans="1:2">
      <c r="A2924" t="s">
        <v>7868</v>
      </c>
      <c r="B2924" t="s">
        <v>7869</v>
      </c>
    </row>
    <row r="2925" spans="1:2">
      <c r="A2925" t="s">
        <v>7870</v>
      </c>
      <c r="B2925" t="s">
        <v>7871</v>
      </c>
    </row>
    <row r="2926" spans="1:2">
      <c r="A2926" t="s">
        <v>7872</v>
      </c>
      <c r="B2926" t="s">
        <v>7873</v>
      </c>
    </row>
    <row r="2927" spans="1:2">
      <c r="A2927" t="s">
        <v>7874</v>
      </c>
      <c r="B2927" t="s">
        <v>7875</v>
      </c>
    </row>
    <row r="2928" spans="1:2">
      <c r="A2928" t="s">
        <v>7876</v>
      </c>
      <c r="B2928" t="s">
        <v>7877</v>
      </c>
    </row>
    <row r="2929" spans="1:2">
      <c r="A2929" t="s">
        <v>7878</v>
      </c>
      <c r="B2929" t="s">
        <v>7879</v>
      </c>
    </row>
    <row r="2930" spans="1:2">
      <c r="A2930" t="s">
        <v>7880</v>
      </c>
      <c r="B2930" t="s">
        <v>7881</v>
      </c>
    </row>
    <row r="2931" spans="1:2">
      <c r="A2931" t="s">
        <v>7882</v>
      </c>
      <c r="B2931" t="s">
        <v>7883</v>
      </c>
    </row>
    <row r="2932" spans="1:2">
      <c r="A2932" t="s">
        <v>7884</v>
      </c>
      <c r="B2932" t="s">
        <v>7885</v>
      </c>
    </row>
    <row r="2933" spans="1:2">
      <c r="A2933" t="s">
        <v>7886</v>
      </c>
      <c r="B2933" t="s">
        <v>7887</v>
      </c>
    </row>
    <row r="2934" spans="1:2">
      <c r="A2934" t="s">
        <v>7888</v>
      </c>
      <c r="B2934" t="s">
        <v>7889</v>
      </c>
    </row>
    <row r="2935" spans="1:2">
      <c r="A2935" t="s">
        <v>7890</v>
      </c>
      <c r="B2935" t="s">
        <v>7891</v>
      </c>
    </row>
    <row r="2936" spans="1:2">
      <c r="A2936" t="s">
        <v>7892</v>
      </c>
      <c r="B2936" t="s">
        <v>7893</v>
      </c>
    </row>
    <row r="2937" spans="1:2">
      <c r="A2937" t="s">
        <v>7894</v>
      </c>
      <c r="B2937" t="s">
        <v>7895</v>
      </c>
    </row>
    <row r="2938" spans="1:2">
      <c r="A2938" t="s">
        <v>7896</v>
      </c>
      <c r="B2938" t="s">
        <v>7897</v>
      </c>
    </row>
    <row r="2939" spans="1:2">
      <c r="A2939" t="s">
        <v>7898</v>
      </c>
      <c r="B2939" t="s">
        <v>7899</v>
      </c>
    </row>
    <row r="2940" spans="1:2">
      <c r="A2940" t="s">
        <v>7900</v>
      </c>
      <c r="B2940" t="s">
        <v>7901</v>
      </c>
    </row>
    <row r="2941" spans="1:2">
      <c r="A2941" t="s">
        <v>7902</v>
      </c>
      <c r="B2941" t="s">
        <v>7903</v>
      </c>
    </row>
    <row r="2942" spans="1:2">
      <c r="A2942" t="s">
        <v>7904</v>
      </c>
      <c r="B2942" t="s">
        <v>7905</v>
      </c>
    </row>
    <row r="2943" spans="1:2">
      <c r="A2943" t="s">
        <v>7906</v>
      </c>
      <c r="B2943" t="s">
        <v>7907</v>
      </c>
    </row>
    <row r="2944" spans="1:2">
      <c r="A2944" t="s">
        <v>7908</v>
      </c>
      <c r="B2944" t="s">
        <v>7909</v>
      </c>
    </row>
    <row r="2945" spans="1:2">
      <c r="A2945" t="s">
        <v>7910</v>
      </c>
      <c r="B2945" t="s">
        <v>7911</v>
      </c>
    </row>
    <row r="2946" spans="1:2">
      <c r="A2946" t="s">
        <v>7912</v>
      </c>
      <c r="B2946" t="s">
        <v>7913</v>
      </c>
    </row>
    <row r="2947" spans="1:2">
      <c r="A2947" t="s">
        <v>7914</v>
      </c>
      <c r="B2947" t="s">
        <v>7915</v>
      </c>
    </row>
    <row r="2948" spans="1:2">
      <c r="A2948" t="s">
        <v>7916</v>
      </c>
      <c r="B2948" t="s">
        <v>7917</v>
      </c>
    </row>
    <row r="2949" spans="1:2">
      <c r="A2949" t="s">
        <v>7918</v>
      </c>
      <c r="B2949" t="s">
        <v>7919</v>
      </c>
    </row>
    <row r="2950" spans="1:2">
      <c r="A2950" t="s">
        <v>7920</v>
      </c>
      <c r="B2950" t="s">
        <v>7921</v>
      </c>
    </row>
    <row r="2951" spans="1:2">
      <c r="A2951" t="s">
        <v>7922</v>
      </c>
      <c r="B2951" t="s">
        <v>7923</v>
      </c>
    </row>
    <row r="2952" spans="1:2">
      <c r="A2952" t="s">
        <v>7924</v>
      </c>
      <c r="B2952" t="s">
        <v>7925</v>
      </c>
    </row>
    <row r="2953" spans="1:2">
      <c r="A2953" t="s">
        <v>7926</v>
      </c>
      <c r="B2953" t="s">
        <v>7927</v>
      </c>
    </row>
    <row r="2954" spans="1:2">
      <c r="A2954" t="s">
        <v>7928</v>
      </c>
      <c r="B2954" t="s">
        <v>7929</v>
      </c>
    </row>
    <row r="2955" spans="1:2">
      <c r="A2955" t="s">
        <v>7930</v>
      </c>
      <c r="B2955" t="s">
        <v>7931</v>
      </c>
    </row>
    <row r="2956" spans="1:2">
      <c r="A2956" t="s">
        <v>7932</v>
      </c>
      <c r="B2956" t="s">
        <v>7933</v>
      </c>
    </row>
    <row r="2957" spans="1:2">
      <c r="A2957" t="s">
        <v>7934</v>
      </c>
      <c r="B2957" t="s">
        <v>7935</v>
      </c>
    </row>
    <row r="2958" spans="1:2">
      <c r="A2958" t="s">
        <v>7936</v>
      </c>
      <c r="B2958" t="s">
        <v>7937</v>
      </c>
    </row>
    <row r="2959" spans="1:2">
      <c r="A2959" t="s">
        <v>7938</v>
      </c>
      <c r="B2959" t="s">
        <v>7939</v>
      </c>
    </row>
    <row r="2960" spans="1:2">
      <c r="A2960" t="s">
        <v>7940</v>
      </c>
      <c r="B2960" t="s">
        <v>7941</v>
      </c>
    </row>
    <row r="2961" spans="1:2">
      <c r="A2961" t="s">
        <v>7942</v>
      </c>
      <c r="B2961" t="s">
        <v>7943</v>
      </c>
    </row>
    <row r="2962" spans="1:2">
      <c r="A2962" t="s">
        <v>7944</v>
      </c>
      <c r="B2962" t="s">
        <v>7945</v>
      </c>
    </row>
    <row r="2963" spans="1:2">
      <c r="A2963" t="s">
        <v>7946</v>
      </c>
      <c r="B2963" t="s">
        <v>7947</v>
      </c>
    </row>
    <row r="2964" spans="1:2">
      <c r="A2964" t="s">
        <v>7948</v>
      </c>
      <c r="B2964" t="s">
        <v>7949</v>
      </c>
    </row>
    <row r="2965" spans="1:2">
      <c r="A2965" t="s">
        <v>7950</v>
      </c>
      <c r="B2965" t="s">
        <v>7951</v>
      </c>
    </row>
    <row r="2966" spans="1:2">
      <c r="A2966" t="s">
        <v>7952</v>
      </c>
      <c r="B2966" t="s">
        <v>7953</v>
      </c>
    </row>
    <row r="2967" spans="1:2">
      <c r="A2967" t="s">
        <v>7954</v>
      </c>
      <c r="B2967" t="s">
        <v>7955</v>
      </c>
    </row>
    <row r="2968" spans="1:2">
      <c r="A2968" t="s">
        <v>7956</v>
      </c>
      <c r="B2968" t="s">
        <v>7957</v>
      </c>
    </row>
    <row r="2969" spans="1:2">
      <c r="A2969" t="s">
        <v>7958</v>
      </c>
      <c r="B2969" t="s">
        <v>7959</v>
      </c>
    </row>
    <row r="2970" spans="1:2">
      <c r="A2970" t="s">
        <v>7960</v>
      </c>
      <c r="B2970" t="s">
        <v>7961</v>
      </c>
    </row>
    <row r="2971" spans="1:2">
      <c r="A2971" t="s">
        <v>7962</v>
      </c>
      <c r="B2971" t="s">
        <v>7963</v>
      </c>
    </row>
    <row r="2972" spans="1:2">
      <c r="A2972" t="s">
        <v>7964</v>
      </c>
      <c r="B2972" t="s">
        <v>7965</v>
      </c>
    </row>
    <row r="2973" spans="1:2">
      <c r="A2973" t="s">
        <v>7966</v>
      </c>
      <c r="B2973" t="s">
        <v>7967</v>
      </c>
    </row>
    <row r="2974" spans="1:2">
      <c r="A2974" t="s">
        <v>7968</v>
      </c>
      <c r="B2974" t="s">
        <v>7969</v>
      </c>
    </row>
    <row r="2975" spans="1:2">
      <c r="A2975" t="s">
        <v>7970</v>
      </c>
      <c r="B2975" t="s">
        <v>7971</v>
      </c>
    </row>
    <row r="2976" spans="1:2">
      <c r="A2976" t="s">
        <v>7972</v>
      </c>
      <c r="B2976" t="s">
        <v>7973</v>
      </c>
    </row>
    <row r="2977" spans="1:2">
      <c r="A2977" t="s">
        <v>7974</v>
      </c>
      <c r="B2977" t="s">
        <v>7975</v>
      </c>
    </row>
    <row r="2978" spans="1:2">
      <c r="A2978" t="s">
        <v>7976</v>
      </c>
      <c r="B2978" t="s">
        <v>7977</v>
      </c>
    </row>
    <row r="2979" spans="1:2">
      <c r="A2979" t="s">
        <v>7978</v>
      </c>
      <c r="B2979" t="s">
        <v>7979</v>
      </c>
    </row>
    <row r="2980" spans="1:2">
      <c r="A2980" t="s">
        <v>7980</v>
      </c>
      <c r="B2980" t="s">
        <v>7981</v>
      </c>
    </row>
    <row r="2981" spans="1:2">
      <c r="A2981" t="s">
        <v>7982</v>
      </c>
      <c r="B2981" t="s">
        <v>7983</v>
      </c>
    </row>
    <row r="2982" spans="1:2">
      <c r="A2982" t="s">
        <v>7984</v>
      </c>
      <c r="B2982" t="s">
        <v>7985</v>
      </c>
    </row>
    <row r="2983" spans="1:2">
      <c r="A2983" t="s">
        <v>7986</v>
      </c>
      <c r="B2983" t="s">
        <v>7987</v>
      </c>
    </row>
    <row r="2984" spans="1:2">
      <c r="A2984" t="s">
        <v>7988</v>
      </c>
      <c r="B2984" t="s">
        <v>7989</v>
      </c>
    </row>
    <row r="2985" spans="1:2">
      <c r="A2985" t="s">
        <v>7990</v>
      </c>
      <c r="B2985" t="s">
        <v>7991</v>
      </c>
    </row>
    <row r="2986" spans="1:2">
      <c r="A2986" t="s">
        <v>7992</v>
      </c>
      <c r="B2986" t="s">
        <v>7993</v>
      </c>
    </row>
    <row r="2987" spans="1:2">
      <c r="A2987" t="s">
        <v>7994</v>
      </c>
      <c r="B2987" t="s">
        <v>7995</v>
      </c>
    </row>
    <row r="2988" spans="1:2">
      <c r="A2988" t="s">
        <v>7996</v>
      </c>
      <c r="B2988" t="s">
        <v>7997</v>
      </c>
    </row>
    <row r="2989" spans="1:2">
      <c r="A2989" t="s">
        <v>7998</v>
      </c>
      <c r="B2989" t="s">
        <v>7999</v>
      </c>
    </row>
    <row r="2990" spans="1:2">
      <c r="A2990" t="s">
        <v>8000</v>
      </c>
      <c r="B2990" t="s">
        <v>8001</v>
      </c>
    </row>
    <row r="2991" spans="1:2">
      <c r="A2991" t="s">
        <v>8002</v>
      </c>
      <c r="B2991" t="s">
        <v>8003</v>
      </c>
    </row>
    <row r="2992" spans="1:2">
      <c r="A2992" t="s">
        <v>8004</v>
      </c>
      <c r="B2992" t="s">
        <v>8005</v>
      </c>
    </row>
    <row r="2993" spans="1:2">
      <c r="A2993" t="s">
        <v>8006</v>
      </c>
      <c r="B2993" t="s">
        <v>8007</v>
      </c>
    </row>
    <row r="2994" spans="1:2">
      <c r="A2994" t="s">
        <v>8008</v>
      </c>
      <c r="B2994" t="s">
        <v>8009</v>
      </c>
    </row>
    <row r="2995" spans="1:2">
      <c r="A2995" t="s">
        <v>8010</v>
      </c>
      <c r="B2995" t="s">
        <v>8011</v>
      </c>
    </row>
    <row r="2996" spans="1:2">
      <c r="A2996" t="s">
        <v>8012</v>
      </c>
      <c r="B2996" t="s">
        <v>8013</v>
      </c>
    </row>
    <row r="2997" spans="1:2">
      <c r="A2997" t="s">
        <v>8014</v>
      </c>
      <c r="B2997" t="s">
        <v>8015</v>
      </c>
    </row>
    <row r="2998" spans="1:2">
      <c r="A2998" t="s">
        <v>8016</v>
      </c>
      <c r="B2998" t="s">
        <v>8017</v>
      </c>
    </row>
    <row r="2999" spans="1:2">
      <c r="A2999" t="s">
        <v>8018</v>
      </c>
      <c r="B2999" t="s">
        <v>8019</v>
      </c>
    </row>
    <row r="3000" spans="1:2">
      <c r="A3000" t="s">
        <v>8020</v>
      </c>
      <c r="B3000" t="s">
        <v>8021</v>
      </c>
    </row>
    <row r="3001" spans="1:2">
      <c r="A3001" t="s">
        <v>8022</v>
      </c>
      <c r="B3001" t="s">
        <v>8023</v>
      </c>
    </row>
    <row r="3002" spans="1:2">
      <c r="A3002" t="s">
        <v>8024</v>
      </c>
      <c r="B3002" t="s">
        <v>8025</v>
      </c>
    </row>
    <row r="3003" spans="1:2">
      <c r="A3003" t="s">
        <v>8026</v>
      </c>
      <c r="B3003" t="s">
        <v>8027</v>
      </c>
    </row>
    <row r="3004" spans="1:2">
      <c r="A3004" t="s">
        <v>8028</v>
      </c>
      <c r="B3004" t="s">
        <v>8029</v>
      </c>
    </row>
    <row r="3005" spans="1:2">
      <c r="A3005" t="s">
        <v>8030</v>
      </c>
      <c r="B3005" t="s">
        <v>8031</v>
      </c>
    </row>
    <row r="3006" spans="1:2">
      <c r="A3006" t="s">
        <v>8032</v>
      </c>
      <c r="B3006" t="s">
        <v>8033</v>
      </c>
    </row>
    <row r="3007" spans="1:2">
      <c r="A3007" t="s">
        <v>8034</v>
      </c>
      <c r="B3007" t="s">
        <v>8035</v>
      </c>
    </row>
    <row r="3008" spans="1:2">
      <c r="A3008" t="s">
        <v>8036</v>
      </c>
      <c r="B3008" t="s">
        <v>8037</v>
      </c>
    </row>
    <row r="3009" spans="1:2">
      <c r="A3009" t="s">
        <v>8038</v>
      </c>
      <c r="B3009" t="s">
        <v>8039</v>
      </c>
    </row>
    <row r="3010" spans="1:2">
      <c r="A3010" t="s">
        <v>8040</v>
      </c>
      <c r="B3010" t="s">
        <v>8041</v>
      </c>
    </row>
    <row r="3011" spans="1:2">
      <c r="A3011" t="s">
        <v>8042</v>
      </c>
      <c r="B3011" t="s">
        <v>8043</v>
      </c>
    </row>
    <row r="3012" spans="1:2">
      <c r="A3012" t="s">
        <v>8044</v>
      </c>
      <c r="B3012" t="s">
        <v>8045</v>
      </c>
    </row>
    <row r="3013" spans="1:2">
      <c r="A3013" t="s">
        <v>8046</v>
      </c>
      <c r="B3013" t="s">
        <v>8047</v>
      </c>
    </row>
    <row r="3014" spans="1:2">
      <c r="A3014" t="s">
        <v>8048</v>
      </c>
      <c r="B3014" t="s">
        <v>8049</v>
      </c>
    </row>
    <row r="3015" spans="1:2">
      <c r="A3015" t="s">
        <v>8050</v>
      </c>
      <c r="B3015" t="s">
        <v>8051</v>
      </c>
    </row>
    <row r="3016" spans="1:2">
      <c r="A3016" t="s">
        <v>8052</v>
      </c>
      <c r="B3016" t="s">
        <v>8053</v>
      </c>
    </row>
    <row r="3017" spans="1:2">
      <c r="A3017" t="s">
        <v>8054</v>
      </c>
      <c r="B3017" t="s">
        <v>8055</v>
      </c>
    </row>
    <row r="3018" spans="1:2">
      <c r="A3018" t="s">
        <v>8056</v>
      </c>
      <c r="B3018" t="s">
        <v>8057</v>
      </c>
    </row>
    <row r="3019" spans="1:2">
      <c r="A3019" t="s">
        <v>8058</v>
      </c>
      <c r="B3019" t="s">
        <v>8059</v>
      </c>
    </row>
    <row r="3020" spans="1:2">
      <c r="A3020" t="s">
        <v>8060</v>
      </c>
      <c r="B3020" t="s">
        <v>8061</v>
      </c>
    </row>
    <row r="3021" spans="1:2">
      <c r="A3021" t="s">
        <v>8062</v>
      </c>
      <c r="B3021" t="s">
        <v>8063</v>
      </c>
    </row>
    <row r="3022" spans="1:2">
      <c r="A3022" t="s">
        <v>8064</v>
      </c>
      <c r="B3022" t="s">
        <v>8065</v>
      </c>
    </row>
    <row r="3023" spans="1:2">
      <c r="A3023" t="s">
        <v>8066</v>
      </c>
      <c r="B3023" t="s">
        <v>8067</v>
      </c>
    </row>
    <row r="3024" spans="1:2">
      <c r="A3024" t="s">
        <v>8068</v>
      </c>
      <c r="B3024" t="s">
        <v>8069</v>
      </c>
    </row>
    <row r="3025" spans="1:2">
      <c r="A3025" t="s">
        <v>8070</v>
      </c>
      <c r="B3025" t="s">
        <v>8071</v>
      </c>
    </row>
    <row r="3026" spans="1:2">
      <c r="A3026" t="s">
        <v>8072</v>
      </c>
      <c r="B3026" t="s">
        <v>8073</v>
      </c>
    </row>
    <row r="3027" spans="1:2">
      <c r="A3027" t="s">
        <v>8074</v>
      </c>
      <c r="B3027" t="s">
        <v>159</v>
      </c>
    </row>
    <row r="3028" spans="1:2">
      <c r="A3028" t="s">
        <v>8075</v>
      </c>
      <c r="B3028" t="s">
        <v>158</v>
      </c>
    </row>
    <row r="3029" spans="1:2">
      <c r="A3029" t="s">
        <v>8076</v>
      </c>
      <c r="B3029" t="s">
        <v>8077</v>
      </c>
    </row>
    <row r="3030" spans="1:2">
      <c r="A3030" t="s">
        <v>8078</v>
      </c>
      <c r="B3030" t="s">
        <v>8079</v>
      </c>
    </row>
    <row r="3031" spans="1:2">
      <c r="A3031" t="s">
        <v>8080</v>
      </c>
      <c r="B3031" t="s">
        <v>8081</v>
      </c>
    </row>
    <row r="3032" spans="1:2">
      <c r="A3032" t="s">
        <v>8082</v>
      </c>
      <c r="B3032" t="s">
        <v>8083</v>
      </c>
    </row>
    <row r="3033" spans="1:2">
      <c r="A3033" t="s">
        <v>8084</v>
      </c>
      <c r="B3033" t="s">
        <v>8085</v>
      </c>
    </row>
    <row r="3034" spans="1:2">
      <c r="A3034" t="s">
        <v>8086</v>
      </c>
      <c r="B3034" t="s">
        <v>8087</v>
      </c>
    </row>
    <row r="3035" spans="1:2">
      <c r="A3035" t="s">
        <v>8088</v>
      </c>
      <c r="B3035" t="s">
        <v>8089</v>
      </c>
    </row>
    <row r="3036" spans="1:2">
      <c r="A3036" t="s">
        <v>8090</v>
      </c>
      <c r="B3036" t="s">
        <v>328</v>
      </c>
    </row>
    <row r="3037" spans="1:2">
      <c r="A3037" t="s">
        <v>8091</v>
      </c>
      <c r="B3037" t="s">
        <v>8092</v>
      </c>
    </row>
    <row r="3038" spans="1:2">
      <c r="A3038" t="s">
        <v>8093</v>
      </c>
      <c r="B3038" t="s">
        <v>8094</v>
      </c>
    </row>
    <row r="3039" spans="1:2">
      <c r="A3039" t="s">
        <v>8095</v>
      </c>
      <c r="B3039" t="s">
        <v>8096</v>
      </c>
    </row>
    <row r="3040" spans="1:2">
      <c r="A3040" t="s">
        <v>8097</v>
      </c>
      <c r="B3040" t="s">
        <v>8098</v>
      </c>
    </row>
    <row r="3041" spans="1:2">
      <c r="A3041" t="s">
        <v>8099</v>
      </c>
      <c r="B3041" t="s">
        <v>8100</v>
      </c>
    </row>
    <row r="3042" spans="1:2">
      <c r="A3042" t="s">
        <v>8101</v>
      </c>
      <c r="B3042" t="s">
        <v>8102</v>
      </c>
    </row>
    <row r="3043" spans="1:2">
      <c r="A3043" t="s">
        <v>8103</v>
      </c>
      <c r="B3043" t="s">
        <v>8104</v>
      </c>
    </row>
    <row r="3044" spans="1:2">
      <c r="A3044" t="s">
        <v>8105</v>
      </c>
      <c r="B3044" t="s">
        <v>8106</v>
      </c>
    </row>
    <row r="3045" spans="1:2">
      <c r="A3045" t="s">
        <v>8107</v>
      </c>
      <c r="B3045" t="s">
        <v>8108</v>
      </c>
    </row>
    <row r="3046" spans="1:2">
      <c r="A3046" t="s">
        <v>8109</v>
      </c>
      <c r="B3046" t="s">
        <v>8110</v>
      </c>
    </row>
    <row r="3047" spans="1:2">
      <c r="A3047" t="s">
        <v>8111</v>
      </c>
      <c r="B3047" t="s">
        <v>8112</v>
      </c>
    </row>
    <row r="3048" spans="1:2">
      <c r="A3048" t="s">
        <v>8113</v>
      </c>
      <c r="B3048" t="s">
        <v>8114</v>
      </c>
    </row>
    <row r="3049" spans="1:2">
      <c r="A3049" t="s">
        <v>8115</v>
      </c>
      <c r="B3049" t="s">
        <v>8116</v>
      </c>
    </row>
    <row r="3050" spans="1:2">
      <c r="A3050" t="s">
        <v>8117</v>
      </c>
      <c r="B3050" t="s">
        <v>8118</v>
      </c>
    </row>
    <row r="3051" spans="1:2">
      <c r="A3051" t="s">
        <v>8119</v>
      </c>
      <c r="B3051" t="s">
        <v>8120</v>
      </c>
    </row>
    <row r="3052" spans="1:2">
      <c r="A3052" t="s">
        <v>8121</v>
      </c>
      <c r="B3052" t="s">
        <v>8122</v>
      </c>
    </row>
    <row r="3053" spans="1:2">
      <c r="A3053" t="s">
        <v>8123</v>
      </c>
      <c r="B3053" t="s">
        <v>8124</v>
      </c>
    </row>
    <row r="3054" spans="1:2">
      <c r="A3054" t="s">
        <v>8125</v>
      </c>
      <c r="B3054" t="s">
        <v>8126</v>
      </c>
    </row>
    <row r="3055" spans="1:2">
      <c r="A3055" t="s">
        <v>8127</v>
      </c>
      <c r="B3055" t="s">
        <v>8128</v>
      </c>
    </row>
    <row r="3056" spans="1:2">
      <c r="A3056" t="s">
        <v>8129</v>
      </c>
      <c r="B3056" t="s">
        <v>8130</v>
      </c>
    </row>
    <row r="3057" spans="1:2">
      <c r="A3057" t="s">
        <v>8131</v>
      </c>
      <c r="B3057" t="s">
        <v>8132</v>
      </c>
    </row>
    <row r="3058" spans="1:2">
      <c r="A3058" t="s">
        <v>8133</v>
      </c>
      <c r="B3058" t="s">
        <v>8134</v>
      </c>
    </row>
    <row r="3059" spans="1:2">
      <c r="A3059" t="s">
        <v>8135</v>
      </c>
      <c r="B3059" t="s">
        <v>8136</v>
      </c>
    </row>
    <row r="3060" spans="1:2">
      <c r="A3060" t="s">
        <v>8137</v>
      </c>
      <c r="B3060" t="s">
        <v>8138</v>
      </c>
    </row>
    <row r="3061" spans="1:2">
      <c r="A3061" t="s">
        <v>8139</v>
      </c>
      <c r="B3061" t="s">
        <v>8140</v>
      </c>
    </row>
    <row r="3062" spans="1:2">
      <c r="A3062" t="s">
        <v>8141</v>
      </c>
      <c r="B3062" t="s">
        <v>8142</v>
      </c>
    </row>
    <row r="3063" spans="1:2">
      <c r="A3063" t="s">
        <v>8143</v>
      </c>
      <c r="B3063" t="s">
        <v>8144</v>
      </c>
    </row>
    <row r="3064" spans="1:2">
      <c r="A3064" t="s">
        <v>8145</v>
      </c>
      <c r="B3064" t="s">
        <v>8146</v>
      </c>
    </row>
    <row r="3065" spans="1:2">
      <c r="A3065" t="s">
        <v>8147</v>
      </c>
      <c r="B3065" t="s">
        <v>8148</v>
      </c>
    </row>
    <row r="3066" spans="1:2">
      <c r="A3066" t="s">
        <v>8149</v>
      </c>
      <c r="B3066" t="s">
        <v>8150</v>
      </c>
    </row>
    <row r="3067" spans="1:2">
      <c r="A3067" t="s">
        <v>8151</v>
      </c>
      <c r="B3067" t="s">
        <v>8152</v>
      </c>
    </row>
    <row r="3068" spans="1:2">
      <c r="A3068" t="s">
        <v>8153</v>
      </c>
      <c r="B3068" t="s">
        <v>8154</v>
      </c>
    </row>
    <row r="3069" spans="1:2">
      <c r="A3069" t="s">
        <v>8155</v>
      </c>
      <c r="B3069" t="s">
        <v>8156</v>
      </c>
    </row>
    <row r="3070" spans="1:2">
      <c r="A3070" t="s">
        <v>8157</v>
      </c>
      <c r="B3070" t="s">
        <v>8158</v>
      </c>
    </row>
    <row r="3071" spans="1:2">
      <c r="A3071" t="s">
        <v>8159</v>
      </c>
      <c r="B3071" t="s">
        <v>8160</v>
      </c>
    </row>
    <row r="3072" spans="1:2">
      <c r="A3072" t="s">
        <v>8161</v>
      </c>
      <c r="B3072" t="s">
        <v>8162</v>
      </c>
    </row>
    <row r="3073" spans="1:2">
      <c r="A3073" t="s">
        <v>8163</v>
      </c>
      <c r="B3073" t="s">
        <v>8164</v>
      </c>
    </row>
    <row r="3074" spans="1:2">
      <c r="A3074" t="s">
        <v>8165</v>
      </c>
      <c r="B3074" t="s">
        <v>8166</v>
      </c>
    </row>
    <row r="3075" spans="1:2">
      <c r="A3075" t="s">
        <v>8167</v>
      </c>
      <c r="B3075" t="s">
        <v>8168</v>
      </c>
    </row>
    <row r="3076" spans="1:2">
      <c r="A3076" t="s">
        <v>8169</v>
      </c>
      <c r="B3076" t="s">
        <v>8170</v>
      </c>
    </row>
    <row r="3077" spans="1:2">
      <c r="A3077" t="s">
        <v>8171</v>
      </c>
      <c r="B3077" t="s">
        <v>8172</v>
      </c>
    </row>
    <row r="3078" spans="1:2">
      <c r="A3078" t="s">
        <v>8173</v>
      </c>
      <c r="B3078" t="s">
        <v>8174</v>
      </c>
    </row>
    <row r="3079" spans="1:2">
      <c r="A3079" t="s">
        <v>8175</v>
      </c>
      <c r="B3079" t="s">
        <v>8176</v>
      </c>
    </row>
    <row r="3080" spans="1:2">
      <c r="A3080" t="s">
        <v>8177</v>
      </c>
      <c r="B3080" t="s">
        <v>8178</v>
      </c>
    </row>
    <row r="3081" spans="1:2">
      <c r="A3081" t="s">
        <v>8179</v>
      </c>
      <c r="B3081" t="s">
        <v>8180</v>
      </c>
    </row>
    <row r="3082" spans="1:2">
      <c r="A3082" t="s">
        <v>8181</v>
      </c>
      <c r="B3082" t="s">
        <v>8182</v>
      </c>
    </row>
    <row r="3083" spans="1:2">
      <c r="A3083" t="s">
        <v>8183</v>
      </c>
      <c r="B3083" t="s">
        <v>8184</v>
      </c>
    </row>
    <row r="3084" spans="1:2">
      <c r="A3084" t="s">
        <v>8185</v>
      </c>
      <c r="B3084" t="s">
        <v>8186</v>
      </c>
    </row>
    <row r="3085" spans="1:2">
      <c r="A3085" t="s">
        <v>8187</v>
      </c>
      <c r="B3085" t="s">
        <v>8188</v>
      </c>
    </row>
    <row r="3086" spans="1:2">
      <c r="A3086" t="s">
        <v>8189</v>
      </c>
      <c r="B3086" t="s">
        <v>8190</v>
      </c>
    </row>
    <row r="3087" spans="1:2">
      <c r="A3087" t="s">
        <v>8191</v>
      </c>
      <c r="B3087" t="s">
        <v>8192</v>
      </c>
    </row>
    <row r="3088" spans="1:2">
      <c r="A3088" t="s">
        <v>8193</v>
      </c>
      <c r="B3088" t="s">
        <v>8194</v>
      </c>
    </row>
    <row r="3089" spans="1:2">
      <c r="A3089" t="s">
        <v>8195</v>
      </c>
      <c r="B3089" t="s">
        <v>8196</v>
      </c>
    </row>
    <row r="3090" spans="1:2">
      <c r="A3090" t="s">
        <v>8197</v>
      </c>
      <c r="B3090" t="s">
        <v>8198</v>
      </c>
    </row>
    <row r="3091" spans="1:2">
      <c r="A3091" t="s">
        <v>8199</v>
      </c>
      <c r="B3091" t="s">
        <v>8200</v>
      </c>
    </row>
    <row r="3092" spans="1:2">
      <c r="A3092" t="s">
        <v>8201</v>
      </c>
      <c r="B3092" t="s">
        <v>8202</v>
      </c>
    </row>
    <row r="3093" spans="1:2">
      <c r="A3093" t="s">
        <v>8203</v>
      </c>
      <c r="B3093" t="s">
        <v>8204</v>
      </c>
    </row>
    <row r="3094" spans="1:2">
      <c r="A3094" t="s">
        <v>8205</v>
      </c>
      <c r="B3094" t="s">
        <v>8206</v>
      </c>
    </row>
    <row r="3095" spans="1:2">
      <c r="A3095" t="s">
        <v>8207</v>
      </c>
      <c r="B3095" t="s">
        <v>8208</v>
      </c>
    </row>
    <row r="3096" spans="1:2">
      <c r="A3096" t="s">
        <v>8209</v>
      </c>
      <c r="B3096" t="s">
        <v>8210</v>
      </c>
    </row>
    <row r="3097" spans="1:2">
      <c r="A3097" t="s">
        <v>8211</v>
      </c>
      <c r="B3097" t="s">
        <v>8212</v>
      </c>
    </row>
    <row r="3098" spans="1:2">
      <c r="A3098" t="s">
        <v>8213</v>
      </c>
      <c r="B3098" t="s">
        <v>8214</v>
      </c>
    </row>
    <row r="3099" spans="1:2">
      <c r="A3099" t="s">
        <v>8215</v>
      </c>
      <c r="B3099" t="s">
        <v>8216</v>
      </c>
    </row>
    <row r="3100" spans="1:2">
      <c r="A3100" t="s">
        <v>8217</v>
      </c>
      <c r="B3100" t="s">
        <v>8218</v>
      </c>
    </row>
    <row r="3101" spans="1:2">
      <c r="A3101" t="s">
        <v>8219</v>
      </c>
      <c r="B3101" t="s">
        <v>8220</v>
      </c>
    </row>
    <row r="3102" spans="1:2">
      <c r="A3102" t="s">
        <v>8221</v>
      </c>
      <c r="B3102" t="s">
        <v>8222</v>
      </c>
    </row>
    <row r="3103" spans="1:2">
      <c r="A3103" t="s">
        <v>8223</v>
      </c>
      <c r="B3103" t="s">
        <v>8224</v>
      </c>
    </row>
    <row r="3104" spans="1:2">
      <c r="A3104" t="s">
        <v>8225</v>
      </c>
      <c r="B3104" t="s">
        <v>8226</v>
      </c>
    </row>
    <row r="3105" spans="1:2">
      <c r="A3105" t="s">
        <v>8227</v>
      </c>
      <c r="B3105" t="s">
        <v>8228</v>
      </c>
    </row>
    <row r="3106" spans="1:2">
      <c r="A3106" t="s">
        <v>8229</v>
      </c>
      <c r="B3106" t="s">
        <v>8230</v>
      </c>
    </row>
    <row r="3107" spans="1:2">
      <c r="A3107" t="s">
        <v>8231</v>
      </c>
      <c r="B3107" t="s">
        <v>8232</v>
      </c>
    </row>
    <row r="3108" spans="1:2">
      <c r="A3108" t="s">
        <v>8233</v>
      </c>
      <c r="B3108" t="s">
        <v>8234</v>
      </c>
    </row>
    <row r="3109" spans="1:2">
      <c r="A3109" t="s">
        <v>8235</v>
      </c>
      <c r="B3109" t="s">
        <v>8236</v>
      </c>
    </row>
    <row r="3110" spans="1:2">
      <c r="A3110" t="s">
        <v>8237</v>
      </c>
      <c r="B3110" t="s">
        <v>8238</v>
      </c>
    </row>
    <row r="3111" spans="1:2">
      <c r="A3111" t="s">
        <v>8239</v>
      </c>
      <c r="B3111" t="s">
        <v>8240</v>
      </c>
    </row>
    <row r="3112" spans="1:2">
      <c r="A3112" t="s">
        <v>8241</v>
      </c>
      <c r="B3112" t="s">
        <v>8242</v>
      </c>
    </row>
    <row r="3113" spans="1:2">
      <c r="A3113" t="s">
        <v>8243</v>
      </c>
      <c r="B3113" t="s">
        <v>8244</v>
      </c>
    </row>
    <row r="3114" spans="1:2">
      <c r="A3114" t="s">
        <v>8245</v>
      </c>
      <c r="B3114" t="s">
        <v>8246</v>
      </c>
    </row>
    <row r="3115" spans="1:2">
      <c r="A3115" t="s">
        <v>8247</v>
      </c>
      <c r="B3115" t="s">
        <v>8248</v>
      </c>
    </row>
    <row r="3116" spans="1:2">
      <c r="A3116" t="s">
        <v>8249</v>
      </c>
      <c r="B3116" t="s">
        <v>8250</v>
      </c>
    </row>
    <row r="3117" spans="1:2">
      <c r="A3117" t="s">
        <v>8251</v>
      </c>
      <c r="B3117" t="s">
        <v>8252</v>
      </c>
    </row>
    <row r="3118" spans="1:2">
      <c r="A3118" t="s">
        <v>8253</v>
      </c>
      <c r="B3118" t="s">
        <v>8254</v>
      </c>
    </row>
    <row r="3119" spans="1:2">
      <c r="A3119" t="s">
        <v>8255</v>
      </c>
      <c r="B3119" t="s">
        <v>8256</v>
      </c>
    </row>
    <row r="3120" spans="1:2">
      <c r="A3120" t="s">
        <v>8257</v>
      </c>
      <c r="B3120" t="s">
        <v>8258</v>
      </c>
    </row>
    <row r="3121" spans="1:2">
      <c r="A3121" t="s">
        <v>8259</v>
      </c>
      <c r="B3121" t="s">
        <v>8260</v>
      </c>
    </row>
    <row r="3122" spans="1:2">
      <c r="A3122" t="s">
        <v>8261</v>
      </c>
      <c r="B3122" t="s">
        <v>8262</v>
      </c>
    </row>
    <row r="3123" spans="1:2">
      <c r="A3123" t="s">
        <v>8263</v>
      </c>
      <c r="B3123" t="s">
        <v>8264</v>
      </c>
    </row>
    <row r="3124" spans="1:2">
      <c r="A3124" t="s">
        <v>8265</v>
      </c>
      <c r="B3124" t="s">
        <v>8266</v>
      </c>
    </row>
    <row r="3125" spans="1:2">
      <c r="A3125" t="s">
        <v>8267</v>
      </c>
      <c r="B3125" t="s">
        <v>8268</v>
      </c>
    </row>
    <row r="3126" spans="1:2">
      <c r="A3126" t="s">
        <v>8269</v>
      </c>
      <c r="B3126" t="s">
        <v>8270</v>
      </c>
    </row>
    <row r="3127" spans="1:2">
      <c r="A3127" t="s">
        <v>8271</v>
      </c>
      <c r="B3127" t="s">
        <v>8272</v>
      </c>
    </row>
    <row r="3128" spans="1:2">
      <c r="A3128" t="s">
        <v>8273</v>
      </c>
      <c r="B3128" t="s">
        <v>8274</v>
      </c>
    </row>
    <row r="3129" spans="1:2">
      <c r="A3129" t="s">
        <v>8275</v>
      </c>
      <c r="B3129" t="s">
        <v>8276</v>
      </c>
    </row>
    <row r="3130" spans="1:2">
      <c r="A3130" t="s">
        <v>8277</v>
      </c>
      <c r="B3130" t="s">
        <v>8278</v>
      </c>
    </row>
    <row r="3131" spans="1:2">
      <c r="A3131" t="s">
        <v>8279</v>
      </c>
      <c r="B3131" t="s">
        <v>8280</v>
      </c>
    </row>
    <row r="3132" spans="1:2">
      <c r="A3132" t="s">
        <v>8281</v>
      </c>
      <c r="B3132" t="s">
        <v>8282</v>
      </c>
    </row>
    <row r="3133" spans="1:2">
      <c r="A3133" t="s">
        <v>8283</v>
      </c>
      <c r="B3133" t="s">
        <v>8284</v>
      </c>
    </row>
    <row r="3134" spans="1:2">
      <c r="A3134" t="s">
        <v>8285</v>
      </c>
      <c r="B3134" t="s">
        <v>8286</v>
      </c>
    </row>
    <row r="3135" spans="1:2">
      <c r="A3135" t="s">
        <v>8287</v>
      </c>
      <c r="B3135" t="s">
        <v>8288</v>
      </c>
    </row>
    <row r="3136" spans="1:2">
      <c r="A3136" t="s">
        <v>8289</v>
      </c>
      <c r="B3136" t="s">
        <v>8290</v>
      </c>
    </row>
    <row r="3137" spans="1:2">
      <c r="A3137" t="s">
        <v>8291</v>
      </c>
      <c r="B3137" t="s">
        <v>8292</v>
      </c>
    </row>
    <row r="3138" spans="1:2">
      <c r="A3138" t="s">
        <v>8293</v>
      </c>
      <c r="B3138" t="s">
        <v>8294</v>
      </c>
    </row>
    <row r="3139" spans="1:2">
      <c r="A3139" t="s">
        <v>8295</v>
      </c>
      <c r="B3139" t="s">
        <v>175</v>
      </c>
    </row>
    <row r="3140" spans="1:2">
      <c r="A3140" t="s">
        <v>8296</v>
      </c>
      <c r="B3140" t="s">
        <v>8297</v>
      </c>
    </row>
    <row r="3141" spans="1:2">
      <c r="A3141" t="s">
        <v>8298</v>
      </c>
      <c r="B3141" t="s">
        <v>8299</v>
      </c>
    </row>
    <row r="3142" spans="1:2">
      <c r="A3142" t="s">
        <v>8300</v>
      </c>
      <c r="B3142" t="s">
        <v>8301</v>
      </c>
    </row>
    <row r="3143" spans="1:2">
      <c r="A3143" t="s">
        <v>8302</v>
      </c>
      <c r="B3143" t="s">
        <v>8303</v>
      </c>
    </row>
    <row r="3144" spans="1:2">
      <c r="A3144" t="s">
        <v>8304</v>
      </c>
      <c r="B3144" t="s">
        <v>8305</v>
      </c>
    </row>
    <row r="3145" spans="1:2">
      <c r="A3145" t="s">
        <v>8306</v>
      </c>
      <c r="B3145" t="s">
        <v>8307</v>
      </c>
    </row>
    <row r="3146" spans="1:2">
      <c r="A3146" t="s">
        <v>8308</v>
      </c>
      <c r="B3146" t="s">
        <v>8309</v>
      </c>
    </row>
    <row r="3147" spans="1:2">
      <c r="A3147" t="s">
        <v>8308</v>
      </c>
      <c r="B3147" t="s">
        <v>8310</v>
      </c>
    </row>
    <row r="3148" spans="1:2">
      <c r="A3148" t="s">
        <v>8311</v>
      </c>
      <c r="B3148" t="s">
        <v>8312</v>
      </c>
    </row>
    <row r="3149" spans="1:2">
      <c r="A3149" t="s">
        <v>8311</v>
      </c>
      <c r="B3149" t="s">
        <v>8313</v>
      </c>
    </row>
    <row r="3150" spans="1:2">
      <c r="A3150" t="s">
        <v>8314</v>
      </c>
      <c r="B3150" t="s">
        <v>8315</v>
      </c>
    </row>
    <row r="3151" spans="1:2">
      <c r="A3151" t="s">
        <v>8314</v>
      </c>
      <c r="B3151" t="s">
        <v>8316</v>
      </c>
    </row>
    <row r="3152" spans="1:2">
      <c r="A3152" t="s">
        <v>8317</v>
      </c>
      <c r="B3152" t="s">
        <v>8318</v>
      </c>
    </row>
    <row r="3153" spans="1:2">
      <c r="A3153" t="s">
        <v>8317</v>
      </c>
      <c r="B3153" t="s">
        <v>8319</v>
      </c>
    </row>
    <row r="3154" spans="1:2">
      <c r="A3154" t="s">
        <v>8320</v>
      </c>
      <c r="B3154" t="s">
        <v>8321</v>
      </c>
    </row>
    <row r="3155" spans="1:2">
      <c r="A3155" t="s">
        <v>8320</v>
      </c>
      <c r="B3155" t="s">
        <v>8322</v>
      </c>
    </row>
    <row r="3156" spans="1:2">
      <c r="A3156" t="s">
        <v>8323</v>
      </c>
      <c r="B3156" t="s">
        <v>8324</v>
      </c>
    </row>
    <row r="3157" spans="1:2">
      <c r="A3157" t="s">
        <v>8323</v>
      </c>
      <c r="B3157" t="s">
        <v>8325</v>
      </c>
    </row>
    <row r="3158" spans="1:2">
      <c r="A3158" t="s">
        <v>8326</v>
      </c>
      <c r="B3158" t="s">
        <v>8327</v>
      </c>
    </row>
    <row r="3159" spans="1:2">
      <c r="A3159" t="s">
        <v>8326</v>
      </c>
      <c r="B3159" t="s">
        <v>8328</v>
      </c>
    </row>
    <row r="3160" spans="1:2">
      <c r="A3160" t="s">
        <v>8329</v>
      </c>
      <c r="B3160" t="s">
        <v>8330</v>
      </c>
    </row>
    <row r="3161" spans="1:2">
      <c r="A3161" t="s">
        <v>8331</v>
      </c>
      <c r="B3161" t="s">
        <v>8332</v>
      </c>
    </row>
    <row r="3162" spans="1:2">
      <c r="A3162" t="s">
        <v>8331</v>
      </c>
      <c r="B3162" t="s">
        <v>8333</v>
      </c>
    </row>
    <row r="3163" spans="1:2">
      <c r="A3163" t="s">
        <v>8334</v>
      </c>
      <c r="B3163" t="s">
        <v>8335</v>
      </c>
    </row>
    <row r="3164" spans="1:2">
      <c r="A3164" t="s">
        <v>8334</v>
      </c>
      <c r="B3164" t="s">
        <v>8336</v>
      </c>
    </row>
    <row r="3165" spans="1:2">
      <c r="A3165" t="s">
        <v>8337</v>
      </c>
      <c r="B3165" t="s">
        <v>8338</v>
      </c>
    </row>
    <row r="3166" spans="1:2">
      <c r="A3166" t="s">
        <v>8337</v>
      </c>
      <c r="B3166" t="s">
        <v>8339</v>
      </c>
    </row>
    <row r="3167" spans="1:2">
      <c r="A3167" t="s">
        <v>8340</v>
      </c>
      <c r="B3167" t="s">
        <v>8341</v>
      </c>
    </row>
    <row r="3168" spans="1:2">
      <c r="A3168" t="s">
        <v>8340</v>
      </c>
      <c r="B3168" t="s">
        <v>8342</v>
      </c>
    </row>
    <row r="3169" spans="1:2">
      <c r="A3169" t="s">
        <v>8343</v>
      </c>
      <c r="B3169" t="s">
        <v>8344</v>
      </c>
    </row>
    <row r="3170" spans="1:2">
      <c r="A3170" t="s">
        <v>8345</v>
      </c>
      <c r="B3170" t="s">
        <v>8346</v>
      </c>
    </row>
    <row r="3171" spans="1:2">
      <c r="A3171" t="s">
        <v>8345</v>
      </c>
      <c r="B3171" t="s">
        <v>8347</v>
      </c>
    </row>
    <row r="3172" spans="1:2">
      <c r="A3172" t="s">
        <v>8348</v>
      </c>
      <c r="B3172" t="s">
        <v>8349</v>
      </c>
    </row>
    <row r="3173" spans="1:2">
      <c r="A3173" t="s">
        <v>8350</v>
      </c>
      <c r="B3173" t="s">
        <v>8351</v>
      </c>
    </row>
    <row r="3174" spans="1:2">
      <c r="A3174" t="s">
        <v>8350</v>
      </c>
      <c r="B3174" t="s">
        <v>8352</v>
      </c>
    </row>
    <row r="3175" spans="1:2">
      <c r="A3175" t="s">
        <v>8353</v>
      </c>
      <c r="B3175" t="s">
        <v>8354</v>
      </c>
    </row>
    <row r="3176" spans="1:2">
      <c r="A3176" t="s">
        <v>8353</v>
      </c>
      <c r="B3176" t="s">
        <v>8355</v>
      </c>
    </row>
    <row r="3177" spans="1:2">
      <c r="A3177" t="s">
        <v>8356</v>
      </c>
      <c r="B3177" t="s">
        <v>8357</v>
      </c>
    </row>
    <row r="3178" spans="1:2">
      <c r="A3178" t="s">
        <v>8358</v>
      </c>
      <c r="B3178" t="s">
        <v>8359</v>
      </c>
    </row>
    <row r="3179" spans="1:2">
      <c r="A3179" t="s">
        <v>8360</v>
      </c>
      <c r="B3179" t="s">
        <v>8361</v>
      </c>
    </row>
    <row r="3180" spans="1:2">
      <c r="A3180" t="s">
        <v>8360</v>
      </c>
      <c r="B3180" t="s">
        <v>8362</v>
      </c>
    </row>
    <row r="3181" spans="1:2">
      <c r="A3181" t="s">
        <v>8363</v>
      </c>
      <c r="B3181" t="s">
        <v>8364</v>
      </c>
    </row>
    <row r="3182" spans="1:2">
      <c r="A3182" t="s">
        <v>8363</v>
      </c>
      <c r="B3182" t="s">
        <v>8365</v>
      </c>
    </row>
    <row r="3183" spans="1:2">
      <c r="A3183" t="s">
        <v>8366</v>
      </c>
      <c r="B3183" t="s">
        <v>8367</v>
      </c>
    </row>
    <row r="3184" spans="1:2">
      <c r="A3184" t="s">
        <v>8366</v>
      </c>
      <c r="B3184" t="s">
        <v>8368</v>
      </c>
    </row>
    <row r="3185" spans="1:2">
      <c r="A3185" t="s">
        <v>8369</v>
      </c>
      <c r="B3185" t="s">
        <v>8370</v>
      </c>
    </row>
    <row r="3186" spans="1:2">
      <c r="A3186" t="s">
        <v>8369</v>
      </c>
      <c r="B3186" t="s">
        <v>8371</v>
      </c>
    </row>
    <row r="3187" spans="1:2">
      <c r="A3187" t="s">
        <v>8372</v>
      </c>
      <c r="B3187" t="s">
        <v>8373</v>
      </c>
    </row>
    <row r="3188" spans="1:2">
      <c r="A3188" t="s">
        <v>8372</v>
      </c>
      <c r="B3188" t="s">
        <v>8374</v>
      </c>
    </row>
    <row r="3189" spans="1:2">
      <c r="A3189" t="s">
        <v>8375</v>
      </c>
      <c r="B3189" t="s">
        <v>8376</v>
      </c>
    </row>
    <row r="3190" spans="1:2">
      <c r="A3190" t="s">
        <v>8375</v>
      </c>
      <c r="B3190" t="s">
        <v>8377</v>
      </c>
    </row>
    <row r="3191" spans="1:2">
      <c r="A3191" t="s">
        <v>8378</v>
      </c>
      <c r="B3191" t="s">
        <v>8379</v>
      </c>
    </row>
    <row r="3192" spans="1:2">
      <c r="A3192" t="s">
        <v>8380</v>
      </c>
      <c r="B3192" t="s">
        <v>8381</v>
      </c>
    </row>
    <row r="3193" spans="1:2">
      <c r="A3193" t="s">
        <v>8382</v>
      </c>
      <c r="B3193" t="s">
        <v>8383</v>
      </c>
    </row>
    <row r="3194" spans="1:2">
      <c r="A3194" t="s">
        <v>8384</v>
      </c>
      <c r="B3194" t="s">
        <v>8385</v>
      </c>
    </row>
    <row r="3195" spans="1:2">
      <c r="A3195" t="s">
        <v>8386</v>
      </c>
      <c r="B3195" t="s">
        <v>8387</v>
      </c>
    </row>
    <row r="3196" spans="1:2">
      <c r="A3196" t="s">
        <v>8388</v>
      </c>
      <c r="B3196" t="s">
        <v>8389</v>
      </c>
    </row>
    <row r="3197" spans="1:2">
      <c r="A3197" t="s">
        <v>8390</v>
      </c>
      <c r="B3197" t="s">
        <v>8391</v>
      </c>
    </row>
    <row r="3198" spans="1:2">
      <c r="A3198" t="s">
        <v>8392</v>
      </c>
      <c r="B3198" t="s">
        <v>8393</v>
      </c>
    </row>
    <row r="3199" spans="1:2">
      <c r="A3199" t="s">
        <v>8394</v>
      </c>
      <c r="B3199" t="s">
        <v>8395</v>
      </c>
    </row>
    <row r="3200" spans="1:2">
      <c r="A3200" t="s">
        <v>8396</v>
      </c>
      <c r="B3200" t="s">
        <v>8397</v>
      </c>
    </row>
    <row r="3201" spans="1:2">
      <c r="A3201" t="s">
        <v>8398</v>
      </c>
      <c r="B3201" t="s">
        <v>8399</v>
      </c>
    </row>
    <row r="3202" spans="1:2">
      <c r="A3202" t="s">
        <v>8400</v>
      </c>
      <c r="B3202" t="s">
        <v>8401</v>
      </c>
    </row>
    <row r="3203" spans="1:2">
      <c r="A3203" t="s">
        <v>8402</v>
      </c>
      <c r="B3203" t="s">
        <v>8403</v>
      </c>
    </row>
    <row r="3204" spans="1:2">
      <c r="A3204" t="s">
        <v>8404</v>
      </c>
      <c r="B3204" t="s">
        <v>8405</v>
      </c>
    </row>
    <row r="3205" spans="1:2">
      <c r="A3205" t="s">
        <v>8406</v>
      </c>
      <c r="B3205" t="s">
        <v>8407</v>
      </c>
    </row>
    <row r="3206" spans="1:2">
      <c r="A3206" t="s">
        <v>8408</v>
      </c>
      <c r="B3206" t="s">
        <v>8409</v>
      </c>
    </row>
    <row r="3207" spans="1:2">
      <c r="A3207" t="s">
        <v>8410</v>
      </c>
      <c r="B3207" t="s">
        <v>8411</v>
      </c>
    </row>
    <row r="3208" spans="1:2">
      <c r="A3208" t="s">
        <v>8412</v>
      </c>
      <c r="B3208" t="s">
        <v>8413</v>
      </c>
    </row>
    <row r="3209" spans="1:2">
      <c r="A3209" t="s">
        <v>8414</v>
      </c>
      <c r="B3209" t="s">
        <v>8415</v>
      </c>
    </row>
    <row r="3210" spans="1:2">
      <c r="A3210" t="s">
        <v>8416</v>
      </c>
      <c r="B3210" t="s">
        <v>8417</v>
      </c>
    </row>
    <row r="3211" spans="1:2">
      <c r="A3211" t="s">
        <v>8418</v>
      </c>
      <c r="B3211" t="s">
        <v>8419</v>
      </c>
    </row>
    <row r="3212" spans="1:2">
      <c r="A3212" t="s">
        <v>8420</v>
      </c>
      <c r="B3212" t="s">
        <v>8421</v>
      </c>
    </row>
    <row r="3213" spans="1:2">
      <c r="A3213" t="s">
        <v>8422</v>
      </c>
      <c r="B3213" t="s">
        <v>8423</v>
      </c>
    </row>
    <row r="3214" spans="1:2">
      <c r="A3214" t="s">
        <v>8424</v>
      </c>
      <c r="B3214" t="s">
        <v>8425</v>
      </c>
    </row>
    <row r="3215" spans="1:2">
      <c r="A3215" t="s">
        <v>8426</v>
      </c>
      <c r="B3215" t="s">
        <v>8427</v>
      </c>
    </row>
    <row r="3216" spans="1:2">
      <c r="A3216" t="s">
        <v>8428</v>
      </c>
      <c r="B3216" t="s">
        <v>8429</v>
      </c>
    </row>
    <row r="3217" spans="1:2">
      <c r="A3217" t="s">
        <v>8430</v>
      </c>
      <c r="B3217" t="s">
        <v>8431</v>
      </c>
    </row>
    <row r="3218" spans="1:2">
      <c r="A3218" t="s">
        <v>8432</v>
      </c>
      <c r="B3218" t="s">
        <v>8433</v>
      </c>
    </row>
    <row r="3219" spans="1:2">
      <c r="A3219" t="s">
        <v>8434</v>
      </c>
      <c r="B3219" t="s">
        <v>8435</v>
      </c>
    </row>
    <row r="3220" spans="1:2">
      <c r="A3220" t="s">
        <v>8436</v>
      </c>
      <c r="B3220" t="s">
        <v>8437</v>
      </c>
    </row>
    <row r="3221" spans="1:2">
      <c r="A3221" t="s">
        <v>8438</v>
      </c>
      <c r="B3221" t="s">
        <v>8439</v>
      </c>
    </row>
    <row r="3222" spans="1:2">
      <c r="A3222" t="s">
        <v>8440</v>
      </c>
      <c r="B3222" t="s">
        <v>8441</v>
      </c>
    </row>
    <row r="3223" spans="1:2">
      <c r="A3223" t="s">
        <v>8442</v>
      </c>
      <c r="B3223" t="s">
        <v>8443</v>
      </c>
    </row>
    <row r="3224" spans="1:2">
      <c r="A3224" t="s">
        <v>8444</v>
      </c>
      <c r="B3224" t="s">
        <v>8445</v>
      </c>
    </row>
    <row r="3225" spans="1:2">
      <c r="A3225" t="s">
        <v>8446</v>
      </c>
      <c r="B3225" t="s">
        <v>8447</v>
      </c>
    </row>
    <row r="3226" spans="1:2">
      <c r="A3226" t="s">
        <v>8448</v>
      </c>
      <c r="B3226" t="s">
        <v>8449</v>
      </c>
    </row>
    <row r="3227" spans="1:2">
      <c r="A3227" t="s">
        <v>8450</v>
      </c>
      <c r="B3227" t="s">
        <v>8451</v>
      </c>
    </row>
    <row r="3228" spans="1:2">
      <c r="A3228" t="s">
        <v>8452</v>
      </c>
      <c r="B3228" t="s">
        <v>8453</v>
      </c>
    </row>
    <row r="3229" spans="1:2">
      <c r="A3229" t="s">
        <v>8454</v>
      </c>
      <c r="B3229" t="s">
        <v>8455</v>
      </c>
    </row>
    <row r="3230" spans="1:2">
      <c r="A3230" t="s">
        <v>8456</v>
      </c>
      <c r="B3230" t="s">
        <v>8457</v>
      </c>
    </row>
    <row r="3231" spans="1:2">
      <c r="A3231" t="s">
        <v>8458</v>
      </c>
      <c r="B3231" t="s">
        <v>8459</v>
      </c>
    </row>
    <row r="3232" spans="1:2">
      <c r="A3232" t="s">
        <v>8460</v>
      </c>
      <c r="B3232" t="s">
        <v>8461</v>
      </c>
    </row>
    <row r="3233" spans="1:2">
      <c r="A3233" t="s">
        <v>8462</v>
      </c>
      <c r="B3233" t="s">
        <v>8463</v>
      </c>
    </row>
    <row r="3234" spans="1:2">
      <c r="A3234" t="s">
        <v>8464</v>
      </c>
      <c r="B3234" t="s">
        <v>8465</v>
      </c>
    </row>
    <row r="3235" spans="1:2">
      <c r="A3235" t="s">
        <v>8466</v>
      </c>
      <c r="B3235" t="s">
        <v>8467</v>
      </c>
    </row>
    <row r="3236" spans="1:2">
      <c r="A3236" t="s">
        <v>8468</v>
      </c>
      <c r="B3236" t="s">
        <v>8469</v>
      </c>
    </row>
    <row r="3237" spans="1:2">
      <c r="A3237" t="s">
        <v>8470</v>
      </c>
      <c r="B3237" t="s">
        <v>8471</v>
      </c>
    </row>
    <row r="3238" spans="1:2">
      <c r="A3238" t="s">
        <v>8472</v>
      </c>
      <c r="B3238" t="s">
        <v>8473</v>
      </c>
    </row>
    <row r="3239" spans="1:2">
      <c r="A3239" t="s">
        <v>8474</v>
      </c>
      <c r="B3239" t="s">
        <v>8475</v>
      </c>
    </row>
    <row r="3240" spans="1:2">
      <c r="A3240" t="s">
        <v>8476</v>
      </c>
      <c r="B3240" t="s">
        <v>8477</v>
      </c>
    </row>
    <row r="3241" spans="1:2">
      <c r="A3241" t="s">
        <v>8478</v>
      </c>
      <c r="B3241" t="s">
        <v>8479</v>
      </c>
    </row>
    <row r="3242" spans="1:2">
      <c r="A3242" t="s">
        <v>8480</v>
      </c>
      <c r="B3242" t="s">
        <v>8481</v>
      </c>
    </row>
    <row r="3243" spans="1:2">
      <c r="A3243" t="s">
        <v>8482</v>
      </c>
      <c r="B3243" t="s">
        <v>8483</v>
      </c>
    </row>
    <row r="3244" spans="1:2">
      <c r="A3244" t="s">
        <v>8484</v>
      </c>
      <c r="B3244" t="s">
        <v>8485</v>
      </c>
    </row>
    <row r="3245" spans="1:2">
      <c r="A3245" t="s">
        <v>8486</v>
      </c>
      <c r="B3245" t="s">
        <v>8487</v>
      </c>
    </row>
    <row r="3246" spans="1:2">
      <c r="A3246" t="s">
        <v>8488</v>
      </c>
      <c r="B3246" t="s">
        <v>8489</v>
      </c>
    </row>
    <row r="3247" spans="1:2">
      <c r="A3247" t="s">
        <v>8490</v>
      </c>
      <c r="B3247" t="s">
        <v>8491</v>
      </c>
    </row>
    <row r="3248" spans="1:2">
      <c r="A3248" t="s">
        <v>8492</v>
      </c>
      <c r="B3248" t="s">
        <v>8493</v>
      </c>
    </row>
    <row r="3249" spans="1:2">
      <c r="A3249" t="s">
        <v>8494</v>
      </c>
      <c r="B3249" t="s">
        <v>8495</v>
      </c>
    </row>
    <row r="3250" spans="1:2">
      <c r="A3250" t="s">
        <v>8496</v>
      </c>
      <c r="B3250" t="s">
        <v>8497</v>
      </c>
    </row>
    <row r="3251" spans="1:2">
      <c r="A3251" t="s">
        <v>8498</v>
      </c>
      <c r="B3251" t="s">
        <v>8499</v>
      </c>
    </row>
    <row r="3252" spans="1:2">
      <c r="A3252" t="s">
        <v>8500</v>
      </c>
      <c r="B3252" t="s">
        <v>8501</v>
      </c>
    </row>
    <row r="3253" spans="1:2">
      <c r="A3253" t="s">
        <v>8502</v>
      </c>
      <c r="B3253" t="s">
        <v>8503</v>
      </c>
    </row>
    <row r="3254" spans="1:2">
      <c r="A3254" t="s">
        <v>8504</v>
      </c>
      <c r="B3254" t="s">
        <v>8505</v>
      </c>
    </row>
    <row r="3255" spans="1:2">
      <c r="A3255" t="s">
        <v>8506</v>
      </c>
      <c r="B3255" t="s">
        <v>8507</v>
      </c>
    </row>
    <row r="3256" spans="1:2">
      <c r="A3256" t="s">
        <v>8508</v>
      </c>
      <c r="B3256" t="s">
        <v>8509</v>
      </c>
    </row>
    <row r="3257" spans="1:2">
      <c r="A3257" t="s">
        <v>8510</v>
      </c>
      <c r="B3257" t="s">
        <v>8511</v>
      </c>
    </row>
    <row r="3258" spans="1:2">
      <c r="A3258" t="s">
        <v>8512</v>
      </c>
      <c r="B3258" t="s">
        <v>8513</v>
      </c>
    </row>
    <row r="3259" spans="1:2">
      <c r="A3259" t="s">
        <v>8514</v>
      </c>
      <c r="B3259" t="s">
        <v>8515</v>
      </c>
    </row>
    <row r="3260" spans="1:2">
      <c r="A3260" t="s">
        <v>8516</v>
      </c>
      <c r="B3260" t="s">
        <v>8517</v>
      </c>
    </row>
    <row r="3261" spans="1:2">
      <c r="A3261" t="s">
        <v>8518</v>
      </c>
      <c r="B3261" t="s">
        <v>8519</v>
      </c>
    </row>
    <row r="3262" spans="1:2">
      <c r="A3262" t="s">
        <v>8520</v>
      </c>
      <c r="B3262" t="s">
        <v>8521</v>
      </c>
    </row>
    <row r="3263" spans="1:2">
      <c r="A3263" t="s">
        <v>8522</v>
      </c>
      <c r="B3263" t="s">
        <v>8523</v>
      </c>
    </row>
    <row r="3264" spans="1:2">
      <c r="A3264" t="s">
        <v>8524</v>
      </c>
      <c r="B3264" t="s">
        <v>8525</v>
      </c>
    </row>
    <row r="3265" spans="1:2">
      <c r="A3265" t="s">
        <v>8526</v>
      </c>
      <c r="B3265" t="s">
        <v>8527</v>
      </c>
    </row>
    <row r="3266" spans="1:2">
      <c r="A3266" t="s">
        <v>8528</v>
      </c>
      <c r="B3266" t="s">
        <v>8529</v>
      </c>
    </row>
    <row r="3267" spans="1:2">
      <c r="A3267" t="s">
        <v>8530</v>
      </c>
      <c r="B3267" t="s">
        <v>8531</v>
      </c>
    </row>
    <row r="3268" spans="1:2">
      <c r="A3268" t="s">
        <v>8532</v>
      </c>
      <c r="B3268" t="s">
        <v>8533</v>
      </c>
    </row>
    <row r="3269" spans="1:2">
      <c r="A3269" t="s">
        <v>8534</v>
      </c>
      <c r="B3269" t="s">
        <v>8535</v>
      </c>
    </row>
    <row r="3270" spans="1:2">
      <c r="A3270" t="s">
        <v>8536</v>
      </c>
      <c r="B3270" t="s">
        <v>8537</v>
      </c>
    </row>
    <row r="3271" spans="1:2">
      <c r="A3271" t="s">
        <v>8538</v>
      </c>
      <c r="B3271" t="s">
        <v>8539</v>
      </c>
    </row>
    <row r="3272" spans="1:2">
      <c r="A3272" t="s">
        <v>8540</v>
      </c>
      <c r="B3272" t="s">
        <v>8541</v>
      </c>
    </row>
    <row r="3273" spans="1:2">
      <c r="A3273" t="s">
        <v>8542</v>
      </c>
      <c r="B3273" t="s">
        <v>8543</v>
      </c>
    </row>
    <row r="3274" spans="1:2">
      <c r="A3274" t="s">
        <v>8544</v>
      </c>
      <c r="B3274" t="s">
        <v>8545</v>
      </c>
    </row>
    <row r="3275" spans="1:2">
      <c r="A3275" t="s">
        <v>8546</v>
      </c>
      <c r="B3275" t="s">
        <v>8547</v>
      </c>
    </row>
    <row r="3276" spans="1:2">
      <c r="A3276" t="s">
        <v>8548</v>
      </c>
      <c r="B3276" t="s">
        <v>8549</v>
      </c>
    </row>
    <row r="3277" spans="1:2">
      <c r="A3277" t="s">
        <v>8550</v>
      </c>
      <c r="B3277" t="s">
        <v>8551</v>
      </c>
    </row>
    <row r="3278" spans="1:2">
      <c r="A3278" t="s">
        <v>8552</v>
      </c>
      <c r="B3278" t="s">
        <v>8553</v>
      </c>
    </row>
    <row r="3279" spans="1:2">
      <c r="A3279" t="s">
        <v>8554</v>
      </c>
      <c r="B3279" t="s">
        <v>8555</v>
      </c>
    </row>
    <row r="3280" spans="1:2">
      <c r="A3280" t="s">
        <v>8556</v>
      </c>
      <c r="B3280" t="s">
        <v>8557</v>
      </c>
    </row>
    <row r="3281" spans="1:2">
      <c r="A3281" t="s">
        <v>8558</v>
      </c>
      <c r="B3281" t="s">
        <v>8559</v>
      </c>
    </row>
    <row r="3282" spans="1:2">
      <c r="A3282" t="s">
        <v>8560</v>
      </c>
      <c r="B3282" t="s">
        <v>8561</v>
      </c>
    </row>
    <row r="3283" spans="1:2">
      <c r="A3283" t="s">
        <v>8562</v>
      </c>
      <c r="B3283" t="s">
        <v>8563</v>
      </c>
    </row>
    <row r="3284" spans="1:2">
      <c r="A3284" t="s">
        <v>8564</v>
      </c>
      <c r="B3284" t="s">
        <v>8565</v>
      </c>
    </row>
    <row r="3285" spans="1:2">
      <c r="A3285" t="s">
        <v>8566</v>
      </c>
      <c r="B3285" t="s">
        <v>8567</v>
      </c>
    </row>
    <row r="3286" spans="1:2">
      <c r="A3286" t="s">
        <v>8568</v>
      </c>
      <c r="B3286" t="s">
        <v>8569</v>
      </c>
    </row>
    <row r="3287" spans="1:2">
      <c r="A3287" t="s">
        <v>8570</v>
      </c>
      <c r="B3287" t="s">
        <v>8571</v>
      </c>
    </row>
    <row r="3288" spans="1:2">
      <c r="A3288" t="s">
        <v>8572</v>
      </c>
      <c r="B3288" t="s">
        <v>8573</v>
      </c>
    </row>
    <row r="3289" spans="1:2">
      <c r="A3289" t="s">
        <v>8574</v>
      </c>
      <c r="B3289" t="s">
        <v>8575</v>
      </c>
    </row>
    <row r="3290" spans="1:2">
      <c r="A3290" t="s">
        <v>8576</v>
      </c>
      <c r="B3290" t="s">
        <v>8577</v>
      </c>
    </row>
    <row r="3291" spans="1:2">
      <c r="A3291" t="s">
        <v>8578</v>
      </c>
      <c r="B3291" t="s">
        <v>8579</v>
      </c>
    </row>
    <row r="3292" spans="1:2">
      <c r="A3292" t="s">
        <v>8580</v>
      </c>
      <c r="B3292" t="s">
        <v>8581</v>
      </c>
    </row>
    <row r="3293" spans="1:2">
      <c r="A3293" t="s">
        <v>8582</v>
      </c>
      <c r="B3293" t="s">
        <v>8583</v>
      </c>
    </row>
    <row r="3294" spans="1:2">
      <c r="A3294" t="s">
        <v>8584</v>
      </c>
      <c r="B3294" t="s">
        <v>8585</v>
      </c>
    </row>
    <row r="3295" spans="1:2">
      <c r="A3295" t="s">
        <v>8586</v>
      </c>
      <c r="B3295" t="s">
        <v>8587</v>
      </c>
    </row>
    <row r="3296" spans="1:2">
      <c r="A3296" t="s">
        <v>8588</v>
      </c>
      <c r="B3296" t="s">
        <v>8589</v>
      </c>
    </row>
    <row r="3297" spans="1:2">
      <c r="A3297" t="s">
        <v>8590</v>
      </c>
      <c r="B3297" t="s">
        <v>8591</v>
      </c>
    </row>
    <row r="3298" spans="1:2">
      <c r="A3298" t="s">
        <v>8592</v>
      </c>
      <c r="B3298" t="s">
        <v>8593</v>
      </c>
    </row>
    <row r="3299" spans="1:2">
      <c r="A3299" t="s">
        <v>8594</v>
      </c>
      <c r="B3299" t="s">
        <v>8595</v>
      </c>
    </row>
    <row r="3300" spans="1:2">
      <c r="A3300" t="s">
        <v>8596</v>
      </c>
      <c r="B3300" t="s">
        <v>8597</v>
      </c>
    </row>
    <row r="3301" spans="1:2">
      <c r="A3301" t="s">
        <v>8598</v>
      </c>
      <c r="B3301" t="s">
        <v>8599</v>
      </c>
    </row>
    <row r="3302" spans="1:2">
      <c r="A3302" t="s">
        <v>8600</v>
      </c>
      <c r="B3302" t="s">
        <v>8601</v>
      </c>
    </row>
    <row r="3303" spans="1:2">
      <c r="A3303" t="s">
        <v>8602</v>
      </c>
      <c r="B3303" t="s">
        <v>8603</v>
      </c>
    </row>
    <row r="3304" spans="1:2">
      <c r="A3304" t="s">
        <v>8604</v>
      </c>
      <c r="B3304" t="s">
        <v>8605</v>
      </c>
    </row>
    <row r="3305" spans="1:2">
      <c r="A3305" t="s">
        <v>8606</v>
      </c>
      <c r="B3305" t="s">
        <v>8607</v>
      </c>
    </row>
    <row r="3306" spans="1:2">
      <c r="A3306" t="s">
        <v>8608</v>
      </c>
      <c r="B3306" t="s">
        <v>8609</v>
      </c>
    </row>
    <row r="3307" spans="1:2">
      <c r="A3307" t="s">
        <v>8610</v>
      </c>
      <c r="B3307" t="s">
        <v>8611</v>
      </c>
    </row>
    <row r="3308" spans="1:2">
      <c r="A3308" t="s">
        <v>8612</v>
      </c>
      <c r="B3308" t="s">
        <v>8613</v>
      </c>
    </row>
    <row r="3309" spans="1:2">
      <c r="A3309" t="s">
        <v>8614</v>
      </c>
      <c r="B3309" t="s">
        <v>8615</v>
      </c>
    </row>
    <row r="3310" spans="1:2">
      <c r="A3310" t="s">
        <v>8616</v>
      </c>
      <c r="B3310" t="s">
        <v>8617</v>
      </c>
    </row>
    <row r="3311" spans="1:2">
      <c r="A3311" t="s">
        <v>8618</v>
      </c>
      <c r="B3311" t="s">
        <v>8619</v>
      </c>
    </row>
    <row r="3312" spans="1:2">
      <c r="A3312" t="s">
        <v>8620</v>
      </c>
      <c r="B3312" t="s">
        <v>8621</v>
      </c>
    </row>
    <row r="3313" spans="1:2">
      <c r="A3313" t="s">
        <v>8622</v>
      </c>
      <c r="B3313" t="s">
        <v>8623</v>
      </c>
    </row>
    <row r="3314" spans="1:2">
      <c r="A3314" t="s">
        <v>8624</v>
      </c>
      <c r="B3314" t="s">
        <v>8625</v>
      </c>
    </row>
    <row r="3315" spans="1:2">
      <c r="A3315" t="s">
        <v>8626</v>
      </c>
      <c r="B3315" t="s">
        <v>8627</v>
      </c>
    </row>
    <row r="3316" spans="1:2">
      <c r="A3316" t="s">
        <v>8628</v>
      </c>
      <c r="B3316" t="s">
        <v>8629</v>
      </c>
    </row>
    <row r="3317" spans="1:2">
      <c r="A3317" t="s">
        <v>8630</v>
      </c>
      <c r="B3317" t="s">
        <v>8631</v>
      </c>
    </row>
    <row r="3318" spans="1:2">
      <c r="A3318" t="s">
        <v>8632</v>
      </c>
      <c r="B3318" t="s">
        <v>8633</v>
      </c>
    </row>
    <row r="3319" spans="1:2">
      <c r="A3319" t="s">
        <v>8634</v>
      </c>
      <c r="B3319" t="s">
        <v>8635</v>
      </c>
    </row>
    <row r="3320" spans="1:2">
      <c r="A3320" t="s">
        <v>8636</v>
      </c>
      <c r="B3320" t="s">
        <v>8637</v>
      </c>
    </row>
    <row r="3321" spans="1:2">
      <c r="A3321" t="s">
        <v>8638</v>
      </c>
      <c r="B3321" t="s">
        <v>8639</v>
      </c>
    </row>
    <row r="3322" spans="1:2">
      <c r="A3322" t="s">
        <v>8640</v>
      </c>
      <c r="B3322" t="s">
        <v>8641</v>
      </c>
    </row>
    <row r="3323" spans="1:2">
      <c r="A3323" t="s">
        <v>8642</v>
      </c>
      <c r="B3323" t="s">
        <v>8643</v>
      </c>
    </row>
    <row r="3324" spans="1:2">
      <c r="A3324" t="s">
        <v>8644</v>
      </c>
      <c r="B3324" t="s">
        <v>8645</v>
      </c>
    </row>
    <row r="3325" spans="1:2">
      <c r="A3325" t="s">
        <v>8646</v>
      </c>
      <c r="B3325" t="s">
        <v>8647</v>
      </c>
    </row>
    <row r="3326" spans="1:2">
      <c r="A3326" t="s">
        <v>8648</v>
      </c>
      <c r="B3326" t="s">
        <v>8649</v>
      </c>
    </row>
    <row r="3327" spans="1:2">
      <c r="A3327" t="s">
        <v>8650</v>
      </c>
      <c r="B3327" t="s">
        <v>8651</v>
      </c>
    </row>
    <row r="3328" spans="1:2">
      <c r="A3328" t="s">
        <v>8652</v>
      </c>
      <c r="B3328" t="s">
        <v>8653</v>
      </c>
    </row>
    <row r="3329" spans="1:2">
      <c r="A3329" t="s">
        <v>8654</v>
      </c>
      <c r="B3329" t="s">
        <v>8655</v>
      </c>
    </row>
    <row r="3330" spans="1:2">
      <c r="A3330" t="s">
        <v>8656</v>
      </c>
      <c r="B3330" t="s">
        <v>8657</v>
      </c>
    </row>
    <row r="3331" spans="1:2">
      <c r="A3331" t="s">
        <v>8656</v>
      </c>
      <c r="B3331" t="s">
        <v>8658</v>
      </c>
    </row>
    <row r="3332" spans="1:2">
      <c r="A3332" t="s">
        <v>8659</v>
      </c>
      <c r="B3332" t="s">
        <v>8660</v>
      </c>
    </row>
    <row r="3333" spans="1:2">
      <c r="A3333" t="s">
        <v>8659</v>
      </c>
      <c r="B3333" t="s">
        <v>8661</v>
      </c>
    </row>
    <row r="3334" spans="1:2">
      <c r="A3334" t="s">
        <v>8662</v>
      </c>
      <c r="B3334" t="s">
        <v>8663</v>
      </c>
    </row>
    <row r="3335" spans="1:2">
      <c r="A3335" t="s">
        <v>8662</v>
      </c>
      <c r="B3335" t="s">
        <v>8664</v>
      </c>
    </row>
    <row r="3336" spans="1:2">
      <c r="A3336" t="s">
        <v>8665</v>
      </c>
      <c r="B3336" t="s">
        <v>8666</v>
      </c>
    </row>
    <row r="3337" spans="1:2">
      <c r="A3337" t="s">
        <v>8667</v>
      </c>
      <c r="B3337" t="s">
        <v>8668</v>
      </c>
    </row>
    <row r="3338" spans="1:2">
      <c r="A3338" t="s">
        <v>8669</v>
      </c>
      <c r="B3338" t="s">
        <v>8670</v>
      </c>
    </row>
    <row r="3339" spans="1:2">
      <c r="A3339" t="s">
        <v>8671</v>
      </c>
      <c r="B3339" t="s">
        <v>8672</v>
      </c>
    </row>
    <row r="3340" spans="1:2">
      <c r="A3340" t="s">
        <v>8673</v>
      </c>
      <c r="B3340" t="s">
        <v>8674</v>
      </c>
    </row>
    <row r="3341" spans="1:2">
      <c r="A3341" t="s">
        <v>8675</v>
      </c>
      <c r="B3341" t="s">
        <v>8676</v>
      </c>
    </row>
    <row r="3342" spans="1:2">
      <c r="A3342" t="s">
        <v>8677</v>
      </c>
      <c r="B3342" t="s">
        <v>8678</v>
      </c>
    </row>
    <row r="3343" spans="1:2">
      <c r="A3343" t="s">
        <v>8679</v>
      </c>
      <c r="B3343" t="s">
        <v>8680</v>
      </c>
    </row>
    <row r="3344" spans="1:2">
      <c r="A3344" t="s">
        <v>8681</v>
      </c>
      <c r="B3344" t="s">
        <v>8682</v>
      </c>
    </row>
    <row r="3345" spans="1:2">
      <c r="A3345" t="s">
        <v>8683</v>
      </c>
      <c r="B3345" t="s">
        <v>8684</v>
      </c>
    </row>
    <row r="3346" spans="1:2">
      <c r="A3346" t="s">
        <v>8685</v>
      </c>
      <c r="B3346" t="s">
        <v>8686</v>
      </c>
    </row>
    <row r="3347" spans="1:2">
      <c r="A3347" t="s">
        <v>8687</v>
      </c>
      <c r="B3347" t="s">
        <v>8688</v>
      </c>
    </row>
    <row r="3348" spans="1:2">
      <c r="A3348" t="s">
        <v>8689</v>
      </c>
      <c r="B3348" t="s">
        <v>8690</v>
      </c>
    </row>
    <row r="3349" spans="1:2">
      <c r="A3349" t="s">
        <v>8691</v>
      </c>
      <c r="B3349" t="s">
        <v>8692</v>
      </c>
    </row>
    <row r="3350" spans="1:2">
      <c r="A3350" t="s">
        <v>8693</v>
      </c>
      <c r="B3350" t="s">
        <v>8694</v>
      </c>
    </row>
    <row r="3351" spans="1:2">
      <c r="A3351" t="s">
        <v>8695</v>
      </c>
      <c r="B3351" t="s">
        <v>8696</v>
      </c>
    </row>
    <row r="3352" spans="1:2">
      <c r="A3352" t="s">
        <v>8697</v>
      </c>
      <c r="B3352" t="s">
        <v>8698</v>
      </c>
    </row>
    <row r="3353" spans="1:2">
      <c r="A3353" t="s">
        <v>8699</v>
      </c>
      <c r="B3353" t="s">
        <v>8700</v>
      </c>
    </row>
    <row r="3354" spans="1:2">
      <c r="A3354" t="s">
        <v>8701</v>
      </c>
      <c r="B3354" t="s">
        <v>8702</v>
      </c>
    </row>
    <row r="3355" spans="1:2">
      <c r="A3355" t="s">
        <v>8703</v>
      </c>
      <c r="B3355" t="s">
        <v>8704</v>
      </c>
    </row>
    <row r="3356" spans="1:2">
      <c r="A3356" t="s">
        <v>8705</v>
      </c>
      <c r="B3356" t="s">
        <v>8706</v>
      </c>
    </row>
    <row r="3357" spans="1:2">
      <c r="A3357" t="s">
        <v>8707</v>
      </c>
      <c r="B3357" t="s">
        <v>8708</v>
      </c>
    </row>
    <row r="3358" spans="1:2">
      <c r="A3358" t="s">
        <v>8709</v>
      </c>
      <c r="B3358" t="s">
        <v>8710</v>
      </c>
    </row>
    <row r="3359" spans="1:2">
      <c r="A3359" t="s">
        <v>8711</v>
      </c>
      <c r="B3359" t="s">
        <v>8712</v>
      </c>
    </row>
    <row r="3360" spans="1:2">
      <c r="A3360" t="s">
        <v>8713</v>
      </c>
      <c r="B3360" t="s">
        <v>8714</v>
      </c>
    </row>
    <row r="3361" spans="1:2">
      <c r="A3361" t="s">
        <v>8715</v>
      </c>
      <c r="B3361" t="s">
        <v>8716</v>
      </c>
    </row>
    <row r="3362" spans="1:2">
      <c r="A3362" t="s">
        <v>8717</v>
      </c>
      <c r="B3362" t="s">
        <v>8718</v>
      </c>
    </row>
    <row r="3363" spans="1:2">
      <c r="A3363" t="s">
        <v>8719</v>
      </c>
      <c r="B3363" t="s">
        <v>8720</v>
      </c>
    </row>
    <row r="3364" spans="1:2">
      <c r="A3364" t="s">
        <v>8721</v>
      </c>
      <c r="B3364" t="s">
        <v>8722</v>
      </c>
    </row>
    <row r="3365" spans="1:2">
      <c r="A3365" t="s">
        <v>8723</v>
      </c>
      <c r="B3365" t="s">
        <v>8724</v>
      </c>
    </row>
    <row r="3366" spans="1:2">
      <c r="A3366" t="s">
        <v>8725</v>
      </c>
      <c r="B3366" t="s">
        <v>8726</v>
      </c>
    </row>
    <row r="3367" spans="1:2">
      <c r="A3367" t="s">
        <v>8727</v>
      </c>
      <c r="B3367" t="s">
        <v>8728</v>
      </c>
    </row>
    <row r="3368" spans="1:2">
      <c r="A3368" t="s">
        <v>8729</v>
      </c>
      <c r="B3368" t="s">
        <v>8730</v>
      </c>
    </row>
    <row r="3369" spans="1:2">
      <c r="A3369" t="s">
        <v>8731</v>
      </c>
      <c r="B3369" t="s">
        <v>8732</v>
      </c>
    </row>
    <row r="3370" spans="1:2">
      <c r="A3370" t="s">
        <v>8733</v>
      </c>
      <c r="B3370" t="s">
        <v>8734</v>
      </c>
    </row>
    <row r="3371" spans="1:2">
      <c r="A3371" t="s">
        <v>8735</v>
      </c>
      <c r="B3371" t="s">
        <v>8736</v>
      </c>
    </row>
    <row r="3372" spans="1:2">
      <c r="A3372" t="s">
        <v>8737</v>
      </c>
      <c r="B3372" t="s">
        <v>8738</v>
      </c>
    </row>
    <row r="3373" spans="1:2">
      <c r="A3373" t="s">
        <v>8739</v>
      </c>
      <c r="B3373" t="s">
        <v>8740</v>
      </c>
    </row>
    <row r="3374" spans="1:2">
      <c r="A3374" t="s">
        <v>8741</v>
      </c>
      <c r="B3374" t="s">
        <v>8742</v>
      </c>
    </row>
    <row r="3375" spans="1:2">
      <c r="A3375" t="s">
        <v>8743</v>
      </c>
      <c r="B3375" t="s">
        <v>8744</v>
      </c>
    </row>
    <row r="3376" spans="1:2">
      <c r="A3376" t="s">
        <v>8745</v>
      </c>
      <c r="B3376" t="s">
        <v>8746</v>
      </c>
    </row>
    <row r="3377" spans="1:2">
      <c r="A3377" t="s">
        <v>8747</v>
      </c>
      <c r="B3377" t="s">
        <v>8748</v>
      </c>
    </row>
    <row r="3378" spans="1:2">
      <c r="A3378" t="s">
        <v>8749</v>
      </c>
      <c r="B3378" t="s">
        <v>8750</v>
      </c>
    </row>
    <row r="3379" spans="1:2">
      <c r="A3379" t="s">
        <v>8751</v>
      </c>
      <c r="B3379" t="s">
        <v>8752</v>
      </c>
    </row>
    <row r="3380" spans="1:2">
      <c r="A3380" t="s">
        <v>8753</v>
      </c>
      <c r="B3380" t="s">
        <v>8754</v>
      </c>
    </row>
    <row r="3381" spans="1:2">
      <c r="A3381" t="s">
        <v>8753</v>
      </c>
      <c r="B3381" t="s">
        <v>8755</v>
      </c>
    </row>
    <row r="3382" spans="1:2">
      <c r="A3382" t="s">
        <v>8756</v>
      </c>
      <c r="B3382" t="s">
        <v>8757</v>
      </c>
    </row>
    <row r="3383" spans="1:2">
      <c r="A3383" t="s">
        <v>8758</v>
      </c>
      <c r="B3383" t="s">
        <v>8759</v>
      </c>
    </row>
    <row r="3384" spans="1:2">
      <c r="A3384" t="s">
        <v>8758</v>
      </c>
      <c r="B3384" t="s">
        <v>8760</v>
      </c>
    </row>
    <row r="3385" spans="1:2">
      <c r="A3385" t="s">
        <v>8761</v>
      </c>
      <c r="B3385" t="s">
        <v>8762</v>
      </c>
    </row>
    <row r="3386" spans="1:2">
      <c r="A3386" t="s">
        <v>8763</v>
      </c>
      <c r="B3386" t="s">
        <v>8764</v>
      </c>
    </row>
    <row r="3387" spans="1:2">
      <c r="A3387" t="s">
        <v>8763</v>
      </c>
      <c r="B3387" t="s">
        <v>8765</v>
      </c>
    </row>
    <row r="3388" spans="1:2">
      <c r="A3388" t="s">
        <v>8766</v>
      </c>
      <c r="B3388" t="s">
        <v>8767</v>
      </c>
    </row>
    <row r="3389" spans="1:2">
      <c r="A3389" t="s">
        <v>8766</v>
      </c>
      <c r="B3389" t="s">
        <v>8768</v>
      </c>
    </row>
    <row r="3390" spans="1:2">
      <c r="A3390" t="s">
        <v>8769</v>
      </c>
      <c r="B3390" t="s">
        <v>8770</v>
      </c>
    </row>
    <row r="3391" spans="1:2">
      <c r="A3391" t="s">
        <v>8771</v>
      </c>
      <c r="B3391" t="s">
        <v>8772</v>
      </c>
    </row>
    <row r="3392" spans="1:2">
      <c r="A3392" t="s">
        <v>8771</v>
      </c>
      <c r="B3392" t="s">
        <v>8773</v>
      </c>
    </row>
    <row r="3393" spans="1:2">
      <c r="A3393" t="s">
        <v>8774</v>
      </c>
      <c r="B3393" t="s">
        <v>8775</v>
      </c>
    </row>
    <row r="3394" spans="1:2">
      <c r="A3394" t="s">
        <v>8776</v>
      </c>
      <c r="B3394" t="s">
        <v>8777</v>
      </c>
    </row>
    <row r="3395" spans="1:2">
      <c r="A3395" t="s">
        <v>8778</v>
      </c>
      <c r="B3395" t="s">
        <v>8779</v>
      </c>
    </row>
    <row r="3396" spans="1:2">
      <c r="A3396" t="s">
        <v>8780</v>
      </c>
      <c r="B3396" t="s">
        <v>8781</v>
      </c>
    </row>
    <row r="3397" spans="1:2">
      <c r="A3397" t="s">
        <v>8782</v>
      </c>
      <c r="B3397" t="s">
        <v>8783</v>
      </c>
    </row>
    <row r="3398" spans="1:2">
      <c r="A3398" t="s">
        <v>8784</v>
      </c>
      <c r="B3398" t="s">
        <v>8785</v>
      </c>
    </row>
    <row r="3399" spans="1:2">
      <c r="A3399" t="s">
        <v>8786</v>
      </c>
      <c r="B3399" t="s">
        <v>8787</v>
      </c>
    </row>
    <row r="3400" spans="1:2">
      <c r="A3400" t="s">
        <v>8788</v>
      </c>
      <c r="B3400" t="s">
        <v>8789</v>
      </c>
    </row>
    <row r="3401" spans="1:2">
      <c r="A3401" t="s">
        <v>8790</v>
      </c>
      <c r="B3401" t="s">
        <v>8791</v>
      </c>
    </row>
    <row r="3402" spans="1:2">
      <c r="A3402" t="s">
        <v>8792</v>
      </c>
      <c r="B3402" t="s">
        <v>8793</v>
      </c>
    </row>
    <row r="3403" spans="1:2">
      <c r="A3403" t="s">
        <v>8794</v>
      </c>
      <c r="B3403" t="s">
        <v>8795</v>
      </c>
    </row>
    <row r="3404" spans="1:2">
      <c r="A3404" t="s">
        <v>8796</v>
      </c>
      <c r="B3404" t="s">
        <v>8797</v>
      </c>
    </row>
    <row r="3405" spans="1:2">
      <c r="A3405" t="s">
        <v>8796</v>
      </c>
      <c r="B3405" t="s">
        <v>8798</v>
      </c>
    </row>
    <row r="3406" spans="1:2">
      <c r="A3406" t="s">
        <v>8799</v>
      </c>
      <c r="B3406" t="s">
        <v>8800</v>
      </c>
    </row>
    <row r="3407" spans="1:2">
      <c r="A3407" t="s">
        <v>8801</v>
      </c>
      <c r="B3407" t="s">
        <v>8802</v>
      </c>
    </row>
    <row r="3408" spans="1:2">
      <c r="A3408" t="s">
        <v>8803</v>
      </c>
      <c r="B3408" t="s">
        <v>8804</v>
      </c>
    </row>
    <row r="3409" spans="1:2">
      <c r="A3409" t="s">
        <v>8805</v>
      </c>
      <c r="B3409" t="s">
        <v>8806</v>
      </c>
    </row>
    <row r="3410" spans="1:2">
      <c r="A3410" t="s">
        <v>8807</v>
      </c>
      <c r="B3410" t="s">
        <v>8808</v>
      </c>
    </row>
    <row r="3411" spans="1:2">
      <c r="A3411" t="s">
        <v>8809</v>
      </c>
      <c r="B3411" t="s">
        <v>8810</v>
      </c>
    </row>
    <row r="3412" spans="1:2">
      <c r="A3412" t="s">
        <v>8811</v>
      </c>
      <c r="B3412" t="s">
        <v>8812</v>
      </c>
    </row>
    <row r="3413" spans="1:2">
      <c r="A3413" t="s">
        <v>8813</v>
      </c>
      <c r="B3413" t="s">
        <v>8814</v>
      </c>
    </row>
    <row r="3414" spans="1:2">
      <c r="A3414" t="s">
        <v>8815</v>
      </c>
      <c r="B3414" t="s">
        <v>8816</v>
      </c>
    </row>
    <row r="3415" spans="1:2">
      <c r="A3415" t="s">
        <v>8817</v>
      </c>
      <c r="B3415" t="s">
        <v>8818</v>
      </c>
    </row>
    <row r="3416" spans="1:2">
      <c r="A3416" t="s">
        <v>8819</v>
      </c>
      <c r="B3416" t="s">
        <v>8820</v>
      </c>
    </row>
    <row r="3417" spans="1:2">
      <c r="A3417" t="s">
        <v>8821</v>
      </c>
      <c r="B3417" t="s">
        <v>8822</v>
      </c>
    </row>
    <row r="3418" spans="1:2">
      <c r="A3418" t="s">
        <v>8823</v>
      </c>
      <c r="B3418" t="s">
        <v>8824</v>
      </c>
    </row>
    <row r="3419" spans="1:2">
      <c r="A3419" t="s">
        <v>8825</v>
      </c>
      <c r="B3419" t="s">
        <v>8826</v>
      </c>
    </row>
    <row r="3420" spans="1:2">
      <c r="A3420" t="s">
        <v>8827</v>
      </c>
      <c r="B3420" t="s">
        <v>8828</v>
      </c>
    </row>
    <row r="3421" spans="1:2">
      <c r="A3421" t="s">
        <v>8829</v>
      </c>
      <c r="B3421" t="s">
        <v>8830</v>
      </c>
    </row>
    <row r="3422" spans="1:2">
      <c r="A3422" t="s">
        <v>8831</v>
      </c>
      <c r="B3422" t="s">
        <v>8832</v>
      </c>
    </row>
    <row r="3423" spans="1:2">
      <c r="A3423" t="s">
        <v>8833</v>
      </c>
      <c r="B3423" t="s">
        <v>8834</v>
      </c>
    </row>
    <row r="3424" spans="1:2">
      <c r="A3424" t="s">
        <v>8835</v>
      </c>
      <c r="B3424" t="s">
        <v>8836</v>
      </c>
    </row>
    <row r="3425" spans="1:2">
      <c r="A3425" t="s">
        <v>8837</v>
      </c>
      <c r="B3425" t="s">
        <v>8838</v>
      </c>
    </row>
    <row r="3426" spans="1:2">
      <c r="A3426" t="s">
        <v>8837</v>
      </c>
      <c r="B3426" t="s">
        <v>8839</v>
      </c>
    </row>
    <row r="3427" spans="1:2">
      <c r="A3427" t="s">
        <v>8840</v>
      </c>
      <c r="B3427" t="s">
        <v>8841</v>
      </c>
    </row>
    <row r="3428" spans="1:2">
      <c r="A3428" t="s">
        <v>8840</v>
      </c>
      <c r="B3428" t="s">
        <v>8842</v>
      </c>
    </row>
    <row r="3429" spans="1:2">
      <c r="A3429" t="s">
        <v>8843</v>
      </c>
      <c r="B3429" t="s">
        <v>8844</v>
      </c>
    </row>
    <row r="3430" spans="1:2">
      <c r="A3430" t="s">
        <v>8845</v>
      </c>
      <c r="B3430" t="s">
        <v>8846</v>
      </c>
    </row>
    <row r="3431" spans="1:2">
      <c r="A3431" t="s">
        <v>8845</v>
      </c>
      <c r="B3431" t="s">
        <v>8847</v>
      </c>
    </row>
    <row r="3432" spans="1:2">
      <c r="A3432" t="s">
        <v>8848</v>
      </c>
      <c r="B3432" t="s">
        <v>8849</v>
      </c>
    </row>
    <row r="3433" spans="1:2">
      <c r="A3433" t="s">
        <v>8850</v>
      </c>
      <c r="B3433" t="s">
        <v>8851</v>
      </c>
    </row>
    <row r="3434" spans="1:2">
      <c r="A3434" t="s">
        <v>8850</v>
      </c>
      <c r="B3434" t="s">
        <v>8852</v>
      </c>
    </row>
    <row r="3435" spans="1:2">
      <c r="A3435" t="s">
        <v>8853</v>
      </c>
      <c r="B3435" t="s">
        <v>8854</v>
      </c>
    </row>
    <row r="3436" spans="1:2">
      <c r="A3436" t="s">
        <v>8855</v>
      </c>
      <c r="B3436" t="s">
        <v>8856</v>
      </c>
    </row>
    <row r="3437" spans="1:2">
      <c r="A3437" t="s">
        <v>8855</v>
      </c>
      <c r="B3437" t="s">
        <v>8857</v>
      </c>
    </row>
    <row r="3438" spans="1:2">
      <c r="A3438" t="s">
        <v>8858</v>
      </c>
      <c r="B3438" t="s">
        <v>8859</v>
      </c>
    </row>
    <row r="3439" spans="1:2">
      <c r="A3439" t="s">
        <v>8858</v>
      </c>
      <c r="B3439" t="s">
        <v>8860</v>
      </c>
    </row>
    <row r="3440" spans="1:2">
      <c r="A3440" t="s">
        <v>8861</v>
      </c>
      <c r="B3440" t="s">
        <v>8862</v>
      </c>
    </row>
    <row r="3441" spans="1:2">
      <c r="A3441" t="s">
        <v>8861</v>
      </c>
      <c r="B3441" t="s">
        <v>8863</v>
      </c>
    </row>
    <row r="3442" spans="1:2">
      <c r="A3442" t="s">
        <v>8864</v>
      </c>
      <c r="B3442" t="s">
        <v>8865</v>
      </c>
    </row>
    <row r="3443" spans="1:2">
      <c r="A3443" t="s">
        <v>8864</v>
      </c>
      <c r="B3443" t="s">
        <v>8866</v>
      </c>
    </row>
    <row r="3444" spans="1:2">
      <c r="A3444" t="s">
        <v>8867</v>
      </c>
      <c r="B3444" t="s">
        <v>8868</v>
      </c>
    </row>
    <row r="3445" spans="1:2">
      <c r="A3445" t="s">
        <v>8867</v>
      </c>
      <c r="B3445" t="s">
        <v>8869</v>
      </c>
    </row>
    <row r="3446" spans="1:2">
      <c r="A3446" t="s">
        <v>8870</v>
      </c>
      <c r="B3446" t="s">
        <v>8871</v>
      </c>
    </row>
    <row r="3447" spans="1:2">
      <c r="A3447" t="s">
        <v>8870</v>
      </c>
      <c r="B3447" t="s">
        <v>8872</v>
      </c>
    </row>
    <row r="3448" spans="1:2">
      <c r="A3448" t="s">
        <v>8873</v>
      </c>
      <c r="B3448" t="s">
        <v>8874</v>
      </c>
    </row>
    <row r="3449" spans="1:2">
      <c r="A3449" t="s">
        <v>8873</v>
      </c>
      <c r="B3449" t="s">
        <v>8875</v>
      </c>
    </row>
    <row r="3450" spans="1:2">
      <c r="A3450" t="s">
        <v>8876</v>
      </c>
      <c r="B3450" t="s">
        <v>8877</v>
      </c>
    </row>
    <row r="3451" spans="1:2">
      <c r="A3451" t="s">
        <v>8876</v>
      </c>
      <c r="B3451" t="s">
        <v>8878</v>
      </c>
    </row>
    <row r="3452" spans="1:2">
      <c r="A3452" t="s">
        <v>8879</v>
      </c>
      <c r="B3452" t="s">
        <v>8880</v>
      </c>
    </row>
    <row r="3453" spans="1:2">
      <c r="A3453" t="s">
        <v>8879</v>
      </c>
      <c r="B3453" t="s">
        <v>8881</v>
      </c>
    </row>
    <row r="3454" spans="1:2">
      <c r="A3454" t="s">
        <v>8882</v>
      </c>
      <c r="B3454" t="s">
        <v>8883</v>
      </c>
    </row>
    <row r="3455" spans="1:2">
      <c r="A3455" t="s">
        <v>8882</v>
      </c>
      <c r="B3455" t="s">
        <v>8884</v>
      </c>
    </row>
    <row r="3456" spans="1:2">
      <c r="A3456" t="s">
        <v>8885</v>
      </c>
      <c r="B3456" t="s">
        <v>8886</v>
      </c>
    </row>
    <row r="3457" spans="1:2">
      <c r="A3457" t="s">
        <v>8885</v>
      </c>
      <c r="B3457" t="s">
        <v>8887</v>
      </c>
    </row>
    <row r="3458" spans="1:2">
      <c r="A3458" t="s">
        <v>8888</v>
      </c>
      <c r="B3458" t="s">
        <v>8889</v>
      </c>
    </row>
    <row r="3459" spans="1:2">
      <c r="A3459" t="s">
        <v>8890</v>
      </c>
      <c r="B3459" t="s">
        <v>8891</v>
      </c>
    </row>
    <row r="3460" spans="1:2">
      <c r="A3460" t="s">
        <v>8890</v>
      </c>
      <c r="B3460" t="s">
        <v>8892</v>
      </c>
    </row>
    <row r="3461" spans="1:2">
      <c r="A3461" t="s">
        <v>8893</v>
      </c>
      <c r="B3461" t="s">
        <v>8894</v>
      </c>
    </row>
    <row r="3462" spans="1:2">
      <c r="A3462" t="s">
        <v>8893</v>
      </c>
      <c r="B3462" t="s">
        <v>8895</v>
      </c>
    </row>
    <row r="3463" spans="1:2">
      <c r="A3463" t="s">
        <v>8896</v>
      </c>
      <c r="B3463" t="s">
        <v>8897</v>
      </c>
    </row>
    <row r="3464" spans="1:2">
      <c r="A3464" t="s">
        <v>8896</v>
      </c>
      <c r="B3464" t="s">
        <v>8898</v>
      </c>
    </row>
    <row r="3465" spans="1:2">
      <c r="A3465" t="s">
        <v>8899</v>
      </c>
      <c r="B3465" t="s">
        <v>8900</v>
      </c>
    </row>
    <row r="3466" spans="1:2">
      <c r="A3466" t="s">
        <v>8901</v>
      </c>
      <c r="B3466" t="s">
        <v>8902</v>
      </c>
    </row>
    <row r="3467" spans="1:2">
      <c r="A3467" t="s">
        <v>8903</v>
      </c>
      <c r="B3467" t="s">
        <v>8904</v>
      </c>
    </row>
    <row r="3468" spans="1:2">
      <c r="A3468" t="s">
        <v>8905</v>
      </c>
      <c r="B3468" t="s">
        <v>8906</v>
      </c>
    </row>
    <row r="3469" spans="1:2">
      <c r="A3469" t="s">
        <v>8907</v>
      </c>
      <c r="B3469" t="s">
        <v>8908</v>
      </c>
    </row>
    <row r="3470" spans="1:2">
      <c r="A3470" t="s">
        <v>8909</v>
      </c>
      <c r="B3470" t="s">
        <v>8910</v>
      </c>
    </row>
    <row r="3471" spans="1:2">
      <c r="A3471" t="s">
        <v>8911</v>
      </c>
      <c r="B3471" t="s">
        <v>8912</v>
      </c>
    </row>
    <row r="3472" spans="1:2">
      <c r="A3472" t="s">
        <v>8913</v>
      </c>
      <c r="B3472" t="s">
        <v>8914</v>
      </c>
    </row>
    <row r="3473" spans="1:2">
      <c r="A3473" t="s">
        <v>8915</v>
      </c>
      <c r="B3473" t="s">
        <v>8916</v>
      </c>
    </row>
    <row r="3474" spans="1:2">
      <c r="A3474" t="s">
        <v>8917</v>
      </c>
      <c r="B3474" t="s">
        <v>8918</v>
      </c>
    </row>
    <row r="3475" spans="1:2">
      <c r="A3475" t="s">
        <v>8917</v>
      </c>
      <c r="B3475" t="s">
        <v>8919</v>
      </c>
    </row>
    <row r="3476" spans="1:2">
      <c r="A3476" t="s">
        <v>8920</v>
      </c>
      <c r="B3476" t="s">
        <v>8921</v>
      </c>
    </row>
    <row r="3477" spans="1:2">
      <c r="A3477" t="s">
        <v>8922</v>
      </c>
      <c r="B3477" t="s">
        <v>8923</v>
      </c>
    </row>
    <row r="3478" spans="1:2">
      <c r="A3478" t="s">
        <v>8924</v>
      </c>
      <c r="B3478" t="s">
        <v>8925</v>
      </c>
    </row>
    <row r="3479" spans="1:2">
      <c r="A3479" t="s">
        <v>8926</v>
      </c>
      <c r="B3479" t="s">
        <v>8927</v>
      </c>
    </row>
    <row r="3480" spans="1:2">
      <c r="A3480" t="s">
        <v>8928</v>
      </c>
      <c r="B3480" t="s">
        <v>8929</v>
      </c>
    </row>
    <row r="3481" spans="1:2">
      <c r="A3481" t="s">
        <v>8930</v>
      </c>
      <c r="B3481" t="s">
        <v>8931</v>
      </c>
    </row>
    <row r="3482" spans="1:2">
      <c r="A3482" t="s">
        <v>8932</v>
      </c>
      <c r="B3482" t="s">
        <v>8933</v>
      </c>
    </row>
    <row r="3483" spans="1:2">
      <c r="A3483" t="s">
        <v>8932</v>
      </c>
      <c r="B3483" t="s">
        <v>8934</v>
      </c>
    </row>
    <row r="3484" spans="1:2">
      <c r="A3484" t="s">
        <v>8935</v>
      </c>
      <c r="B3484" t="s">
        <v>8936</v>
      </c>
    </row>
    <row r="3485" spans="1:2">
      <c r="A3485" t="s">
        <v>8937</v>
      </c>
      <c r="B3485" t="s">
        <v>8938</v>
      </c>
    </row>
    <row r="3486" spans="1:2">
      <c r="A3486" t="s">
        <v>8939</v>
      </c>
      <c r="B3486" t="s">
        <v>8940</v>
      </c>
    </row>
    <row r="3487" spans="1:2">
      <c r="A3487" t="s">
        <v>8941</v>
      </c>
      <c r="B3487" t="s">
        <v>8942</v>
      </c>
    </row>
    <row r="3488" spans="1:2">
      <c r="A3488" t="s">
        <v>8943</v>
      </c>
      <c r="B3488" t="s">
        <v>8944</v>
      </c>
    </row>
    <row r="3489" spans="1:2">
      <c r="A3489" t="s">
        <v>8945</v>
      </c>
      <c r="B3489" t="s">
        <v>8946</v>
      </c>
    </row>
    <row r="3490" spans="1:2">
      <c r="A3490" t="s">
        <v>8947</v>
      </c>
      <c r="B3490" t="s">
        <v>8948</v>
      </c>
    </row>
    <row r="3491" spans="1:2">
      <c r="A3491" t="s">
        <v>8949</v>
      </c>
      <c r="B3491" t="s">
        <v>8950</v>
      </c>
    </row>
    <row r="3492" spans="1:2">
      <c r="A3492" t="s">
        <v>8951</v>
      </c>
      <c r="B3492" t="s">
        <v>8952</v>
      </c>
    </row>
    <row r="3493" spans="1:2">
      <c r="A3493" t="s">
        <v>8953</v>
      </c>
      <c r="B3493" t="s">
        <v>8954</v>
      </c>
    </row>
    <row r="3494" spans="1:2">
      <c r="A3494" t="s">
        <v>8955</v>
      </c>
      <c r="B3494" t="s">
        <v>8956</v>
      </c>
    </row>
    <row r="3495" spans="1:2">
      <c r="A3495" t="s">
        <v>8957</v>
      </c>
      <c r="B3495" t="s">
        <v>8958</v>
      </c>
    </row>
    <row r="3496" spans="1:2">
      <c r="A3496" t="s">
        <v>8959</v>
      </c>
      <c r="B3496" t="s">
        <v>8960</v>
      </c>
    </row>
    <row r="3497" spans="1:2">
      <c r="A3497" t="s">
        <v>8961</v>
      </c>
      <c r="B3497" t="s">
        <v>8962</v>
      </c>
    </row>
    <row r="3498" spans="1:2">
      <c r="A3498" t="s">
        <v>8963</v>
      </c>
      <c r="B3498" t="s">
        <v>8964</v>
      </c>
    </row>
    <row r="3499" spans="1:2">
      <c r="A3499" t="s">
        <v>8965</v>
      </c>
      <c r="B3499" t="s">
        <v>8966</v>
      </c>
    </row>
    <row r="3500" spans="1:2">
      <c r="A3500" t="s">
        <v>8967</v>
      </c>
      <c r="B3500" t="s">
        <v>8968</v>
      </c>
    </row>
    <row r="3501" spans="1:2">
      <c r="A3501" t="s">
        <v>8969</v>
      </c>
      <c r="B3501" t="s">
        <v>8970</v>
      </c>
    </row>
    <row r="3502" spans="1:2">
      <c r="A3502" t="s">
        <v>8971</v>
      </c>
      <c r="B3502" t="s">
        <v>8972</v>
      </c>
    </row>
    <row r="3503" spans="1:2">
      <c r="A3503" t="s">
        <v>8973</v>
      </c>
      <c r="B3503" t="s">
        <v>8974</v>
      </c>
    </row>
    <row r="3504" spans="1:2">
      <c r="A3504" t="s">
        <v>8975</v>
      </c>
      <c r="B3504" t="s">
        <v>8976</v>
      </c>
    </row>
    <row r="3505" spans="1:2">
      <c r="A3505" t="s">
        <v>8977</v>
      </c>
      <c r="B3505" t="s">
        <v>8978</v>
      </c>
    </row>
    <row r="3506" spans="1:2">
      <c r="A3506" t="s">
        <v>8979</v>
      </c>
      <c r="B3506" t="s">
        <v>8980</v>
      </c>
    </row>
    <row r="3507" spans="1:2">
      <c r="A3507" t="s">
        <v>8981</v>
      </c>
      <c r="B3507" t="s">
        <v>8982</v>
      </c>
    </row>
    <row r="3508" spans="1:2">
      <c r="A3508" t="s">
        <v>8983</v>
      </c>
      <c r="B3508" t="s">
        <v>8984</v>
      </c>
    </row>
    <row r="3509" spans="1:2">
      <c r="A3509" t="s">
        <v>8985</v>
      </c>
      <c r="B3509" t="s">
        <v>8986</v>
      </c>
    </row>
    <row r="3510" spans="1:2">
      <c r="A3510" t="s">
        <v>8987</v>
      </c>
      <c r="B3510" t="s">
        <v>8988</v>
      </c>
    </row>
    <row r="3511" spans="1:2">
      <c r="A3511" t="s">
        <v>8989</v>
      </c>
      <c r="B3511" t="s">
        <v>8990</v>
      </c>
    </row>
    <row r="3512" spans="1:2">
      <c r="A3512" t="s">
        <v>8991</v>
      </c>
      <c r="B3512" t="s">
        <v>8992</v>
      </c>
    </row>
    <row r="3513" spans="1:2">
      <c r="A3513" t="s">
        <v>8993</v>
      </c>
      <c r="B3513" t="s">
        <v>8994</v>
      </c>
    </row>
    <row r="3514" spans="1:2">
      <c r="A3514" t="s">
        <v>8995</v>
      </c>
      <c r="B3514" t="s">
        <v>8996</v>
      </c>
    </row>
    <row r="3515" spans="1:2">
      <c r="A3515" t="s">
        <v>8997</v>
      </c>
      <c r="B3515" t="s">
        <v>8998</v>
      </c>
    </row>
    <row r="3516" spans="1:2">
      <c r="A3516" t="s">
        <v>8999</v>
      </c>
      <c r="B3516" t="s">
        <v>9000</v>
      </c>
    </row>
    <row r="3517" spans="1:2">
      <c r="A3517" t="s">
        <v>9001</v>
      </c>
      <c r="B3517" t="s">
        <v>9002</v>
      </c>
    </row>
    <row r="3518" spans="1:2">
      <c r="A3518" t="s">
        <v>9003</v>
      </c>
      <c r="B3518" t="s">
        <v>9004</v>
      </c>
    </row>
    <row r="3519" spans="1:2">
      <c r="A3519" t="s">
        <v>9005</v>
      </c>
      <c r="B3519" t="s">
        <v>9006</v>
      </c>
    </row>
    <row r="3520" spans="1:2">
      <c r="A3520" t="s">
        <v>9007</v>
      </c>
      <c r="B3520" t="s">
        <v>9008</v>
      </c>
    </row>
    <row r="3521" spans="1:2">
      <c r="A3521" t="s">
        <v>9009</v>
      </c>
      <c r="B3521" t="s">
        <v>9010</v>
      </c>
    </row>
    <row r="3522" spans="1:2">
      <c r="A3522" t="s">
        <v>9011</v>
      </c>
      <c r="B3522" t="s">
        <v>9012</v>
      </c>
    </row>
    <row r="3523" spans="1:2">
      <c r="A3523" t="s">
        <v>9013</v>
      </c>
      <c r="B3523" t="s">
        <v>9014</v>
      </c>
    </row>
    <row r="3524" spans="1:2">
      <c r="A3524" t="s">
        <v>9015</v>
      </c>
      <c r="B3524" t="s">
        <v>9016</v>
      </c>
    </row>
    <row r="3525" spans="1:2">
      <c r="A3525" t="s">
        <v>9017</v>
      </c>
      <c r="B3525" t="s">
        <v>9018</v>
      </c>
    </row>
    <row r="3526" spans="1:2">
      <c r="A3526" t="s">
        <v>9019</v>
      </c>
      <c r="B3526" t="s">
        <v>9020</v>
      </c>
    </row>
    <row r="3527" spans="1:2">
      <c r="A3527" t="s">
        <v>9021</v>
      </c>
      <c r="B3527" t="s">
        <v>9022</v>
      </c>
    </row>
    <row r="3528" spans="1:2">
      <c r="A3528" t="s">
        <v>9023</v>
      </c>
      <c r="B3528" t="s">
        <v>9024</v>
      </c>
    </row>
    <row r="3529" spans="1:2">
      <c r="A3529" t="s">
        <v>9025</v>
      </c>
      <c r="B3529" t="s">
        <v>9026</v>
      </c>
    </row>
    <row r="3530" spans="1:2">
      <c r="A3530" t="s">
        <v>9027</v>
      </c>
      <c r="B3530" t="s">
        <v>9028</v>
      </c>
    </row>
    <row r="3531" spans="1:2">
      <c r="A3531" t="s">
        <v>9029</v>
      </c>
      <c r="B3531" t="s">
        <v>9030</v>
      </c>
    </row>
    <row r="3532" spans="1:2">
      <c r="A3532" t="s">
        <v>9031</v>
      </c>
      <c r="B3532" t="s">
        <v>9032</v>
      </c>
    </row>
    <row r="3533" spans="1:2">
      <c r="A3533" t="s">
        <v>9033</v>
      </c>
      <c r="B3533" t="s">
        <v>9034</v>
      </c>
    </row>
    <row r="3534" spans="1:2">
      <c r="A3534" t="s">
        <v>9035</v>
      </c>
      <c r="B3534" t="s">
        <v>9036</v>
      </c>
    </row>
    <row r="3535" spans="1:2">
      <c r="A3535" t="s">
        <v>9037</v>
      </c>
      <c r="B3535" t="s">
        <v>9038</v>
      </c>
    </row>
    <row r="3536" spans="1:2">
      <c r="A3536" t="s">
        <v>9039</v>
      </c>
      <c r="B3536" t="s">
        <v>9040</v>
      </c>
    </row>
    <row r="3537" spans="1:2">
      <c r="A3537" t="s">
        <v>9041</v>
      </c>
      <c r="B3537" t="s">
        <v>9042</v>
      </c>
    </row>
    <row r="3538" spans="1:2">
      <c r="A3538" t="s">
        <v>9043</v>
      </c>
      <c r="B3538" t="s">
        <v>9044</v>
      </c>
    </row>
    <row r="3539" spans="1:2">
      <c r="A3539" t="s">
        <v>9045</v>
      </c>
      <c r="B3539" t="s">
        <v>9046</v>
      </c>
    </row>
    <row r="3540" spans="1:2">
      <c r="A3540" t="s">
        <v>9047</v>
      </c>
      <c r="B3540" t="s">
        <v>9048</v>
      </c>
    </row>
    <row r="3541" spans="1:2">
      <c r="A3541" t="s">
        <v>9049</v>
      </c>
      <c r="B3541" t="s">
        <v>9050</v>
      </c>
    </row>
    <row r="3542" spans="1:2">
      <c r="A3542" t="s">
        <v>9051</v>
      </c>
      <c r="B3542" t="s">
        <v>9052</v>
      </c>
    </row>
    <row r="3543" spans="1:2">
      <c r="A3543" t="s">
        <v>9053</v>
      </c>
      <c r="B3543" t="s">
        <v>9054</v>
      </c>
    </row>
    <row r="3544" spans="1:2">
      <c r="A3544" t="s">
        <v>9055</v>
      </c>
      <c r="B3544" t="s">
        <v>9056</v>
      </c>
    </row>
    <row r="3545" spans="1:2">
      <c r="A3545" t="s">
        <v>9057</v>
      </c>
      <c r="B3545" t="s">
        <v>9058</v>
      </c>
    </row>
    <row r="3546" spans="1:2">
      <c r="A3546" t="s">
        <v>9059</v>
      </c>
      <c r="B3546" t="s">
        <v>9060</v>
      </c>
    </row>
    <row r="3547" spans="1:2">
      <c r="A3547" t="s">
        <v>9061</v>
      </c>
      <c r="B3547" t="s">
        <v>9062</v>
      </c>
    </row>
    <row r="3548" spans="1:2">
      <c r="A3548" t="s">
        <v>9063</v>
      </c>
      <c r="B3548" t="s">
        <v>9064</v>
      </c>
    </row>
    <row r="3549" spans="1:2">
      <c r="A3549" t="s">
        <v>9065</v>
      </c>
      <c r="B3549" t="s">
        <v>9066</v>
      </c>
    </row>
    <row r="3550" spans="1:2">
      <c r="A3550" t="s">
        <v>9067</v>
      </c>
      <c r="B3550" t="s">
        <v>9068</v>
      </c>
    </row>
    <row r="3551" spans="1:2">
      <c r="A3551" t="s">
        <v>9069</v>
      </c>
      <c r="B3551" t="s">
        <v>9070</v>
      </c>
    </row>
    <row r="3552" spans="1:2">
      <c r="A3552" t="s">
        <v>9071</v>
      </c>
      <c r="B3552" t="s">
        <v>9072</v>
      </c>
    </row>
    <row r="3553" spans="1:2">
      <c r="A3553" t="s">
        <v>9073</v>
      </c>
      <c r="B3553" t="s">
        <v>9074</v>
      </c>
    </row>
    <row r="3554" spans="1:2">
      <c r="A3554" t="s">
        <v>9075</v>
      </c>
      <c r="B3554" t="s">
        <v>9076</v>
      </c>
    </row>
    <row r="3555" spans="1:2">
      <c r="A3555" t="s">
        <v>9077</v>
      </c>
      <c r="B3555" t="s">
        <v>9078</v>
      </c>
    </row>
    <row r="3556" spans="1:2">
      <c r="A3556" t="s">
        <v>9079</v>
      </c>
      <c r="B3556" t="s">
        <v>9080</v>
      </c>
    </row>
    <row r="3557" spans="1:2">
      <c r="A3557" t="s">
        <v>9081</v>
      </c>
      <c r="B3557" t="s">
        <v>9082</v>
      </c>
    </row>
    <row r="3558" spans="1:2">
      <c r="A3558" t="s">
        <v>9083</v>
      </c>
      <c r="B3558" t="s">
        <v>9084</v>
      </c>
    </row>
    <row r="3559" spans="1:2">
      <c r="A3559" t="s">
        <v>9085</v>
      </c>
      <c r="B3559" t="s">
        <v>9086</v>
      </c>
    </row>
    <row r="3560" spans="1:2">
      <c r="A3560" t="s">
        <v>9087</v>
      </c>
      <c r="B3560" t="s">
        <v>9088</v>
      </c>
    </row>
    <row r="3561" spans="1:2">
      <c r="A3561" t="s">
        <v>9089</v>
      </c>
      <c r="B3561" t="s">
        <v>9090</v>
      </c>
    </row>
    <row r="3562" spans="1:2">
      <c r="A3562" t="s">
        <v>9091</v>
      </c>
      <c r="B3562" t="s">
        <v>9092</v>
      </c>
    </row>
    <row r="3563" spans="1:2">
      <c r="A3563" t="s">
        <v>9093</v>
      </c>
      <c r="B3563" t="s">
        <v>9094</v>
      </c>
    </row>
    <row r="3564" spans="1:2">
      <c r="A3564" t="s">
        <v>9095</v>
      </c>
      <c r="B3564" t="s">
        <v>9096</v>
      </c>
    </row>
    <row r="3565" spans="1:2">
      <c r="A3565" t="s">
        <v>9097</v>
      </c>
      <c r="B3565" t="s">
        <v>9098</v>
      </c>
    </row>
    <row r="3566" spans="1:2">
      <c r="A3566" t="s">
        <v>9099</v>
      </c>
      <c r="B3566" t="s">
        <v>9100</v>
      </c>
    </row>
    <row r="3567" spans="1:2">
      <c r="A3567" t="s">
        <v>9101</v>
      </c>
      <c r="B3567" t="s">
        <v>9102</v>
      </c>
    </row>
    <row r="3568" spans="1:2">
      <c r="A3568" t="s">
        <v>9103</v>
      </c>
      <c r="B3568" t="s">
        <v>9104</v>
      </c>
    </row>
    <row r="3569" spans="1:2">
      <c r="A3569" t="s">
        <v>9105</v>
      </c>
      <c r="B3569" t="s">
        <v>9106</v>
      </c>
    </row>
    <row r="3570" spans="1:2">
      <c r="A3570" t="s">
        <v>9107</v>
      </c>
      <c r="B3570" t="s">
        <v>9108</v>
      </c>
    </row>
    <row r="3571" spans="1:2">
      <c r="A3571" t="s">
        <v>9109</v>
      </c>
      <c r="B3571" t="s">
        <v>9110</v>
      </c>
    </row>
    <row r="3572" spans="1:2">
      <c r="A3572" t="s">
        <v>9111</v>
      </c>
      <c r="B3572" t="s">
        <v>9112</v>
      </c>
    </row>
    <row r="3573" spans="1:2">
      <c r="A3573" t="s">
        <v>9113</v>
      </c>
      <c r="B3573" t="s">
        <v>9114</v>
      </c>
    </row>
    <row r="3574" spans="1:2">
      <c r="A3574" t="s">
        <v>9115</v>
      </c>
      <c r="B3574" t="s">
        <v>9116</v>
      </c>
    </row>
    <row r="3575" spans="1:2">
      <c r="A3575" t="s">
        <v>9117</v>
      </c>
      <c r="B3575" t="s">
        <v>9118</v>
      </c>
    </row>
    <row r="3576" spans="1:2">
      <c r="A3576" t="s">
        <v>9119</v>
      </c>
      <c r="B3576" t="s">
        <v>9120</v>
      </c>
    </row>
    <row r="3577" spans="1:2">
      <c r="A3577" t="s">
        <v>9121</v>
      </c>
      <c r="B3577" t="s">
        <v>9122</v>
      </c>
    </row>
    <row r="3578" spans="1:2">
      <c r="A3578" t="s">
        <v>9123</v>
      </c>
      <c r="B3578" t="s">
        <v>9124</v>
      </c>
    </row>
    <row r="3579" spans="1:2">
      <c r="A3579" t="s">
        <v>9125</v>
      </c>
      <c r="B3579" t="s">
        <v>9126</v>
      </c>
    </row>
    <row r="3580" spans="1:2">
      <c r="A3580" t="s">
        <v>9127</v>
      </c>
      <c r="B3580" t="s">
        <v>9128</v>
      </c>
    </row>
    <row r="3581" spans="1:2">
      <c r="A3581" t="s">
        <v>9129</v>
      </c>
      <c r="B3581" t="s">
        <v>9130</v>
      </c>
    </row>
    <row r="3582" spans="1:2">
      <c r="A3582" t="s">
        <v>9131</v>
      </c>
      <c r="B3582" t="s">
        <v>9132</v>
      </c>
    </row>
    <row r="3583" spans="1:2">
      <c r="A3583" t="s">
        <v>9133</v>
      </c>
      <c r="B3583" t="s">
        <v>9134</v>
      </c>
    </row>
    <row r="3584" spans="1:2">
      <c r="A3584" t="s">
        <v>9135</v>
      </c>
      <c r="B3584" t="s">
        <v>9136</v>
      </c>
    </row>
    <row r="3585" spans="1:2">
      <c r="A3585" t="s">
        <v>9137</v>
      </c>
      <c r="B3585" t="s">
        <v>9138</v>
      </c>
    </row>
    <row r="3586" spans="1:2">
      <c r="A3586" t="s">
        <v>9139</v>
      </c>
      <c r="B3586" t="s">
        <v>9140</v>
      </c>
    </row>
    <row r="3587" spans="1:2">
      <c r="A3587" t="s">
        <v>9141</v>
      </c>
      <c r="B3587" t="s">
        <v>9142</v>
      </c>
    </row>
    <row r="3588" spans="1:2">
      <c r="A3588" t="s">
        <v>9143</v>
      </c>
      <c r="B3588" t="s">
        <v>9144</v>
      </c>
    </row>
    <row r="3589" spans="1:2">
      <c r="A3589" t="s">
        <v>9145</v>
      </c>
      <c r="B3589" t="s">
        <v>9146</v>
      </c>
    </row>
    <row r="3590" spans="1:2">
      <c r="A3590" t="s">
        <v>9147</v>
      </c>
      <c r="B3590" t="s">
        <v>9148</v>
      </c>
    </row>
    <row r="3591" spans="1:2">
      <c r="A3591" t="s">
        <v>9149</v>
      </c>
      <c r="B3591" t="s">
        <v>9150</v>
      </c>
    </row>
    <row r="3592" spans="1:2">
      <c r="A3592" t="s">
        <v>9151</v>
      </c>
      <c r="B3592" t="s">
        <v>9152</v>
      </c>
    </row>
    <row r="3593" spans="1:2">
      <c r="A3593" t="s">
        <v>9153</v>
      </c>
      <c r="B3593" t="s">
        <v>9154</v>
      </c>
    </row>
    <row r="3594" spans="1:2">
      <c r="A3594" t="s">
        <v>9155</v>
      </c>
      <c r="B3594" t="s">
        <v>9156</v>
      </c>
    </row>
    <row r="3595" spans="1:2">
      <c r="A3595" t="s">
        <v>9157</v>
      </c>
      <c r="B3595" t="s">
        <v>9158</v>
      </c>
    </row>
    <row r="3596" spans="1:2">
      <c r="A3596" t="s">
        <v>9159</v>
      </c>
      <c r="B3596" t="s">
        <v>9160</v>
      </c>
    </row>
    <row r="3597" spans="1:2">
      <c r="A3597" t="s">
        <v>9161</v>
      </c>
      <c r="B3597" t="s">
        <v>9162</v>
      </c>
    </row>
    <row r="3598" spans="1:2">
      <c r="A3598" t="s">
        <v>9163</v>
      </c>
      <c r="B3598" t="s">
        <v>9164</v>
      </c>
    </row>
    <row r="3599" spans="1:2">
      <c r="A3599" t="s">
        <v>9165</v>
      </c>
      <c r="B3599" t="s">
        <v>9166</v>
      </c>
    </row>
    <row r="3600" spans="1:2">
      <c r="A3600" t="s">
        <v>9167</v>
      </c>
      <c r="B3600" t="s">
        <v>9168</v>
      </c>
    </row>
    <row r="3601" spans="1:2">
      <c r="A3601" t="s">
        <v>9169</v>
      </c>
      <c r="B3601" t="s">
        <v>9170</v>
      </c>
    </row>
    <row r="3602" spans="1:2">
      <c r="A3602" t="s">
        <v>9171</v>
      </c>
      <c r="B3602" t="s">
        <v>9172</v>
      </c>
    </row>
    <row r="3603" spans="1:2">
      <c r="A3603" t="s">
        <v>9173</v>
      </c>
      <c r="B3603" t="s">
        <v>9174</v>
      </c>
    </row>
    <row r="3604" spans="1:2">
      <c r="A3604" t="s">
        <v>9175</v>
      </c>
      <c r="B3604" t="s">
        <v>9176</v>
      </c>
    </row>
    <row r="3605" spans="1:2">
      <c r="A3605" t="s">
        <v>9177</v>
      </c>
      <c r="B3605" t="s">
        <v>9178</v>
      </c>
    </row>
    <row r="3606" spans="1:2">
      <c r="A3606" t="s">
        <v>9179</v>
      </c>
      <c r="B3606" t="s">
        <v>9180</v>
      </c>
    </row>
    <row r="3607" spans="1:2">
      <c r="A3607" t="s">
        <v>9181</v>
      </c>
      <c r="B3607" t="s">
        <v>9182</v>
      </c>
    </row>
    <row r="3608" spans="1:2">
      <c r="A3608" t="s">
        <v>9183</v>
      </c>
      <c r="B3608" t="s">
        <v>9184</v>
      </c>
    </row>
    <row r="3609" spans="1:2">
      <c r="A3609" t="s">
        <v>9185</v>
      </c>
      <c r="B3609" t="s">
        <v>9186</v>
      </c>
    </row>
    <row r="3610" spans="1:2">
      <c r="A3610" t="s">
        <v>9187</v>
      </c>
      <c r="B3610" t="s">
        <v>9188</v>
      </c>
    </row>
    <row r="3611" spans="1:2">
      <c r="A3611" t="s">
        <v>9189</v>
      </c>
      <c r="B3611" t="s">
        <v>9190</v>
      </c>
    </row>
    <row r="3612" spans="1:2">
      <c r="A3612" t="s">
        <v>9191</v>
      </c>
      <c r="B3612" t="s">
        <v>9192</v>
      </c>
    </row>
    <row r="3613" spans="1:2">
      <c r="A3613" t="s">
        <v>9193</v>
      </c>
      <c r="B3613" t="s">
        <v>9194</v>
      </c>
    </row>
    <row r="3614" spans="1:2">
      <c r="A3614" t="s">
        <v>9195</v>
      </c>
      <c r="B3614" t="s">
        <v>9196</v>
      </c>
    </row>
    <row r="3615" spans="1:2">
      <c r="A3615" t="s">
        <v>9197</v>
      </c>
      <c r="B3615" t="s">
        <v>9198</v>
      </c>
    </row>
    <row r="3616" spans="1:2">
      <c r="A3616" t="s">
        <v>9199</v>
      </c>
      <c r="B3616" t="s">
        <v>9200</v>
      </c>
    </row>
    <row r="3617" spans="1:2">
      <c r="A3617" t="s">
        <v>9201</v>
      </c>
      <c r="B3617" t="s">
        <v>9202</v>
      </c>
    </row>
    <row r="3618" spans="1:2">
      <c r="A3618" t="s">
        <v>9203</v>
      </c>
      <c r="B3618" t="s">
        <v>9204</v>
      </c>
    </row>
    <row r="3619" spans="1:2">
      <c r="A3619" t="s">
        <v>9205</v>
      </c>
      <c r="B3619" t="s">
        <v>9206</v>
      </c>
    </row>
    <row r="3620" spans="1:2">
      <c r="A3620" t="s">
        <v>9207</v>
      </c>
      <c r="B3620" t="s">
        <v>9208</v>
      </c>
    </row>
    <row r="3621" spans="1:2">
      <c r="A3621" t="s">
        <v>9209</v>
      </c>
      <c r="B3621" t="s">
        <v>9210</v>
      </c>
    </row>
    <row r="3622" spans="1:2">
      <c r="A3622" t="s">
        <v>9211</v>
      </c>
      <c r="B3622" t="s">
        <v>9212</v>
      </c>
    </row>
    <row r="3623" spans="1:2">
      <c r="A3623" t="s">
        <v>9213</v>
      </c>
      <c r="B3623" t="s">
        <v>9214</v>
      </c>
    </row>
    <row r="3624" spans="1:2">
      <c r="A3624" t="s">
        <v>9215</v>
      </c>
      <c r="B3624" t="s">
        <v>9216</v>
      </c>
    </row>
    <row r="3625" spans="1:2">
      <c r="A3625" t="s">
        <v>9217</v>
      </c>
      <c r="B3625" t="s">
        <v>9218</v>
      </c>
    </row>
    <row r="3626" spans="1:2">
      <c r="A3626" t="s">
        <v>9219</v>
      </c>
      <c r="B3626" t="s">
        <v>9220</v>
      </c>
    </row>
    <row r="3627" spans="1:2">
      <c r="A3627" t="s">
        <v>9221</v>
      </c>
      <c r="B3627" t="s">
        <v>9222</v>
      </c>
    </row>
    <row r="3628" spans="1:2">
      <c r="A3628" t="s">
        <v>9223</v>
      </c>
      <c r="B3628" t="s">
        <v>9224</v>
      </c>
    </row>
    <row r="3629" spans="1:2">
      <c r="A3629" t="s">
        <v>9225</v>
      </c>
      <c r="B3629" t="s">
        <v>9226</v>
      </c>
    </row>
    <row r="3630" spans="1:2">
      <c r="A3630" t="s">
        <v>9227</v>
      </c>
      <c r="B3630" t="s">
        <v>9228</v>
      </c>
    </row>
    <row r="3631" spans="1:2">
      <c r="A3631" t="s">
        <v>9229</v>
      </c>
      <c r="B3631" t="s">
        <v>9230</v>
      </c>
    </row>
    <row r="3632" spans="1:2">
      <c r="A3632" t="s">
        <v>9231</v>
      </c>
      <c r="B3632" t="s">
        <v>9232</v>
      </c>
    </row>
    <row r="3633" spans="1:2">
      <c r="A3633" t="s">
        <v>9233</v>
      </c>
      <c r="B3633" t="s">
        <v>9234</v>
      </c>
    </row>
    <row r="3634" spans="1:2">
      <c r="A3634" t="s">
        <v>9235</v>
      </c>
      <c r="B3634" t="s">
        <v>9236</v>
      </c>
    </row>
    <row r="3635" spans="1:2">
      <c r="A3635" t="s">
        <v>9237</v>
      </c>
      <c r="B3635" t="s">
        <v>9238</v>
      </c>
    </row>
    <row r="3636" spans="1:2">
      <c r="A3636" t="s">
        <v>9239</v>
      </c>
      <c r="B3636" t="s">
        <v>9240</v>
      </c>
    </row>
    <row r="3637" spans="1:2">
      <c r="A3637" t="s">
        <v>9241</v>
      </c>
      <c r="B3637" t="s">
        <v>9242</v>
      </c>
    </row>
    <row r="3638" spans="1:2">
      <c r="A3638" t="s">
        <v>9243</v>
      </c>
      <c r="B3638" t="s">
        <v>9244</v>
      </c>
    </row>
    <row r="3639" spans="1:2">
      <c r="A3639" t="s">
        <v>9245</v>
      </c>
      <c r="B3639" t="s">
        <v>9246</v>
      </c>
    </row>
    <row r="3640" spans="1:2">
      <c r="A3640" t="s">
        <v>9247</v>
      </c>
      <c r="B3640" t="s">
        <v>9248</v>
      </c>
    </row>
    <row r="3641" spans="1:2">
      <c r="A3641" t="s">
        <v>9249</v>
      </c>
      <c r="B3641" t="s">
        <v>9250</v>
      </c>
    </row>
    <row r="3642" spans="1:2">
      <c r="A3642" t="s">
        <v>9251</v>
      </c>
      <c r="B3642" t="s">
        <v>9252</v>
      </c>
    </row>
    <row r="3643" spans="1:2">
      <c r="A3643" t="s">
        <v>9253</v>
      </c>
      <c r="B3643" t="s">
        <v>9254</v>
      </c>
    </row>
    <row r="3644" spans="1:2">
      <c r="A3644" t="s">
        <v>9255</v>
      </c>
      <c r="B3644" t="s">
        <v>9256</v>
      </c>
    </row>
    <row r="3645" spans="1:2">
      <c r="A3645" t="s">
        <v>9257</v>
      </c>
      <c r="B3645" t="s">
        <v>9258</v>
      </c>
    </row>
    <row r="3646" spans="1:2">
      <c r="A3646" t="s">
        <v>9259</v>
      </c>
      <c r="B3646" t="s">
        <v>9260</v>
      </c>
    </row>
    <row r="3647" spans="1:2">
      <c r="A3647" t="s">
        <v>9261</v>
      </c>
      <c r="B3647" t="s">
        <v>9262</v>
      </c>
    </row>
    <row r="3648" spans="1:2">
      <c r="A3648" t="s">
        <v>9263</v>
      </c>
      <c r="B3648" t="s">
        <v>9264</v>
      </c>
    </row>
    <row r="3649" spans="1:2">
      <c r="A3649" t="s">
        <v>9265</v>
      </c>
      <c r="B3649" t="s">
        <v>9266</v>
      </c>
    </row>
    <row r="3650" spans="1:2">
      <c r="A3650" t="s">
        <v>9267</v>
      </c>
      <c r="B3650" t="s">
        <v>9268</v>
      </c>
    </row>
    <row r="3651" spans="1:2">
      <c r="A3651" t="s">
        <v>9269</v>
      </c>
      <c r="B3651" t="s">
        <v>9270</v>
      </c>
    </row>
    <row r="3652" spans="1:2">
      <c r="A3652" t="s">
        <v>9271</v>
      </c>
      <c r="B3652" t="s">
        <v>9272</v>
      </c>
    </row>
    <row r="3653" spans="1:2">
      <c r="A3653" t="s">
        <v>9273</v>
      </c>
      <c r="B3653" t="s">
        <v>98</v>
      </c>
    </row>
    <row r="3654" spans="1:2">
      <c r="A3654" t="s">
        <v>9274</v>
      </c>
      <c r="B3654" t="s">
        <v>9275</v>
      </c>
    </row>
    <row r="3655" spans="1:2">
      <c r="A3655" t="s">
        <v>9276</v>
      </c>
      <c r="B3655" t="s">
        <v>9277</v>
      </c>
    </row>
    <row r="3656" spans="1:2">
      <c r="A3656" t="s">
        <v>9278</v>
      </c>
      <c r="B3656" t="s">
        <v>9279</v>
      </c>
    </row>
    <row r="3657" spans="1:2">
      <c r="A3657" t="s">
        <v>9280</v>
      </c>
      <c r="B3657" t="s">
        <v>9281</v>
      </c>
    </row>
    <row r="3658" spans="1:2">
      <c r="A3658" t="s">
        <v>9282</v>
      </c>
      <c r="B3658" t="s">
        <v>9283</v>
      </c>
    </row>
    <row r="3659" spans="1:2">
      <c r="A3659" t="s">
        <v>9284</v>
      </c>
      <c r="B3659" t="s">
        <v>9285</v>
      </c>
    </row>
    <row r="3660" spans="1:2">
      <c r="A3660" t="s">
        <v>9286</v>
      </c>
      <c r="B3660" t="s">
        <v>9287</v>
      </c>
    </row>
    <row r="3661" spans="1:2">
      <c r="A3661" t="s">
        <v>9286</v>
      </c>
      <c r="B3661" t="s">
        <v>9288</v>
      </c>
    </row>
    <row r="3662" spans="1:2">
      <c r="A3662" t="s">
        <v>9289</v>
      </c>
      <c r="B3662" t="s">
        <v>9290</v>
      </c>
    </row>
    <row r="3663" spans="1:2">
      <c r="A3663" t="s">
        <v>9289</v>
      </c>
      <c r="B3663" t="s">
        <v>9291</v>
      </c>
    </row>
    <row r="3664" spans="1:2">
      <c r="A3664" t="s">
        <v>9292</v>
      </c>
      <c r="B3664" t="s">
        <v>9293</v>
      </c>
    </row>
    <row r="3665" spans="1:2">
      <c r="A3665" t="s">
        <v>9294</v>
      </c>
      <c r="B3665" t="s">
        <v>9295</v>
      </c>
    </row>
    <row r="3666" spans="1:2">
      <c r="A3666" t="s">
        <v>9296</v>
      </c>
      <c r="B3666" t="s">
        <v>9297</v>
      </c>
    </row>
    <row r="3667" spans="1:2">
      <c r="A3667" t="s">
        <v>9298</v>
      </c>
      <c r="B3667" t="s">
        <v>9299</v>
      </c>
    </row>
    <row r="3668" spans="1:2">
      <c r="A3668" t="s">
        <v>9300</v>
      </c>
      <c r="B3668" t="s">
        <v>9301</v>
      </c>
    </row>
    <row r="3669" spans="1:2">
      <c r="A3669" t="s">
        <v>9302</v>
      </c>
      <c r="B3669" t="s">
        <v>9303</v>
      </c>
    </row>
    <row r="3670" spans="1:2">
      <c r="A3670" t="s">
        <v>9304</v>
      </c>
      <c r="B3670" t="s">
        <v>9305</v>
      </c>
    </row>
    <row r="3671" spans="1:2">
      <c r="A3671" t="s">
        <v>9306</v>
      </c>
      <c r="B3671" t="s">
        <v>9307</v>
      </c>
    </row>
    <row r="3672" spans="1:2">
      <c r="A3672" t="s">
        <v>9306</v>
      </c>
      <c r="B3672" t="s">
        <v>9308</v>
      </c>
    </row>
    <row r="3673" spans="1:2">
      <c r="A3673" t="s">
        <v>9309</v>
      </c>
      <c r="B3673" t="s">
        <v>9310</v>
      </c>
    </row>
    <row r="3674" spans="1:2">
      <c r="A3674" t="s">
        <v>9311</v>
      </c>
      <c r="B3674" t="s">
        <v>9312</v>
      </c>
    </row>
    <row r="3675" spans="1:2">
      <c r="A3675" t="s">
        <v>9313</v>
      </c>
      <c r="B3675" t="s">
        <v>9314</v>
      </c>
    </row>
    <row r="3676" spans="1:2">
      <c r="A3676" t="s">
        <v>9315</v>
      </c>
      <c r="B3676" t="s">
        <v>9316</v>
      </c>
    </row>
    <row r="3677" spans="1:2">
      <c r="A3677" t="s">
        <v>9317</v>
      </c>
      <c r="B3677" t="s">
        <v>9318</v>
      </c>
    </row>
    <row r="3678" spans="1:2">
      <c r="A3678" t="s">
        <v>9319</v>
      </c>
      <c r="B3678" t="s">
        <v>9320</v>
      </c>
    </row>
    <row r="3679" spans="1:2">
      <c r="A3679" t="s">
        <v>9321</v>
      </c>
      <c r="B3679" t="s">
        <v>9322</v>
      </c>
    </row>
    <row r="3680" spans="1:2">
      <c r="A3680" t="s">
        <v>9323</v>
      </c>
      <c r="B3680" t="s">
        <v>9324</v>
      </c>
    </row>
    <row r="3681" spans="1:2">
      <c r="A3681" t="s">
        <v>9325</v>
      </c>
      <c r="B3681" t="s">
        <v>9326</v>
      </c>
    </row>
    <row r="3682" spans="1:2">
      <c r="A3682" t="s">
        <v>9327</v>
      </c>
      <c r="B3682" t="s">
        <v>9328</v>
      </c>
    </row>
    <row r="3683" spans="1:2">
      <c r="A3683" t="s">
        <v>9329</v>
      </c>
      <c r="B3683" t="s">
        <v>9330</v>
      </c>
    </row>
    <row r="3684" spans="1:2">
      <c r="A3684" t="s">
        <v>9331</v>
      </c>
      <c r="B3684" t="s">
        <v>9332</v>
      </c>
    </row>
    <row r="3685" spans="1:2">
      <c r="A3685" t="s">
        <v>9331</v>
      </c>
      <c r="B3685" t="s">
        <v>9333</v>
      </c>
    </row>
    <row r="3686" spans="1:2">
      <c r="A3686" t="s">
        <v>9334</v>
      </c>
      <c r="B3686" t="s">
        <v>9335</v>
      </c>
    </row>
    <row r="3687" spans="1:2">
      <c r="A3687" t="s">
        <v>9336</v>
      </c>
      <c r="B3687" t="s">
        <v>9337</v>
      </c>
    </row>
    <row r="3688" spans="1:2">
      <c r="A3688" t="s">
        <v>9338</v>
      </c>
      <c r="B3688" t="s">
        <v>9339</v>
      </c>
    </row>
    <row r="3689" spans="1:2">
      <c r="A3689" t="s">
        <v>9338</v>
      </c>
      <c r="B3689" t="s">
        <v>9340</v>
      </c>
    </row>
    <row r="3690" spans="1:2">
      <c r="A3690" t="s">
        <v>9341</v>
      </c>
      <c r="B3690" t="s">
        <v>9342</v>
      </c>
    </row>
    <row r="3691" spans="1:2">
      <c r="A3691" t="s">
        <v>9341</v>
      </c>
      <c r="B3691" t="s">
        <v>9343</v>
      </c>
    </row>
    <row r="3692" spans="1:2">
      <c r="A3692" t="s">
        <v>9344</v>
      </c>
      <c r="B3692" t="s">
        <v>9345</v>
      </c>
    </row>
    <row r="3693" spans="1:2">
      <c r="A3693" t="s">
        <v>9344</v>
      </c>
      <c r="B3693" t="s">
        <v>9346</v>
      </c>
    </row>
    <row r="3694" spans="1:2">
      <c r="A3694" t="s">
        <v>9347</v>
      </c>
      <c r="B3694" t="s">
        <v>9348</v>
      </c>
    </row>
    <row r="3695" spans="1:2">
      <c r="A3695" t="s">
        <v>9347</v>
      </c>
      <c r="B3695" t="s">
        <v>9349</v>
      </c>
    </row>
    <row r="3696" spans="1:2">
      <c r="A3696" t="s">
        <v>9350</v>
      </c>
      <c r="B3696" t="s">
        <v>9351</v>
      </c>
    </row>
    <row r="3697" spans="1:2">
      <c r="A3697" t="s">
        <v>9350</v>
      </c>
      <c r="B3697" t="s">
        <v>9352</v>
      </c>
    </row>
    <row r="3698" spans="1:2">
      <c r="A3698" t="s">
        <v>9353</v>
      </c>
      <c r="B3698" t="s">
        <v>9354</v>
      </c>
    </row>
    <row r="3699" spans="1:2">
      <c r="A3699" t="s">
        <v>9355</v>
      </c>
      <c r="B3699" t="s">
        <v>9356</v>
      </c>
    </row>
    <row r="3700" spans="1:2">
      <c r="A3700" t="s">
        <v>9357</v>
      </c>
      <c r="B3700" t="s">
        <v>9358</v>
      </c>
    </row>
    <row r="3701" spans="1:2">
      <c r="A3701" t="s">
        <v>9359</v>
      </c>
      <c r="B3701" t="s">
        <v>9360</v>
      </c>
    </row>
    <row r="3702" spans="1:2">
      <c r="A3702" t="s">
        <v>9361</v>
      </c>
      <c r="B3702" t="s">
        <v>9362</v>
      </c>
    </row>
    <row r="3703" spans="1:2">
      <c r="A3703" t="s">
        <v>9363</v>
      </c>
      <c r="B3703" t="s">
        <v>9364</v>
      </c>
    </row>
    <row r="3704" spans="1:2">
      <c r="A3704" t="s">
        <v>9365</v>
      </c>
      <c r="B3704" t="s">
        <v>9366</v>
      </c>
    </row>
    <row r="3705" spans="1:2">
      <c r="A3705" t="s">
        <v>9367</v>
      </c>
      <c r="B3705" t="s">
        <v>9368</v>
      </c>
    </row>
    <row r="3706" spans="1:2">
      <c r="A3706" t="s">
        <v>9369</v>
      </c>
      <c r="B3706" t="s">
        <v>9370</v>
      </c>
    </row>
    <row r="3707" spans="1:2">
      <c r="A3707" t="s">
        <v>9371</v>
      </c>
      <c r="B3707" t="s">
        <v>9372</v>
      </c>
    </row>
    <row r="3708" spans="1:2">
      <c r="A3708" t="s">
        <v>9373</v>
      </c>
      <c r="B3708" t="s">
        <v>9374</v>
      </c>
    </row>
    <row r="3709" spans="1:2">
      <c r="A3709" t="s">
        <v>9375</v>
      </c>
      <c r="B3709" t="s">
        <v>9376</v>
      </c>
    </row>
    <row r="3710" spans="1:2">
      <c r="A3710" t="s">
        <v>9377</v>
      </c>
      <c r="B3710" t="s">
        <v>9378</v>
      </c>
    </row>
    <row r="3711" spans="1:2">
      <c r="A3711" t="s">
        <v>9379</v>
      </c>
      <c r="B3711" t="s">
        <v>9380</v>
      </c>
    </row>
    <row r="3712" spans="1:2">
      <c r="A3712" t="s">
        <v>9381</v>
      </c>
      <c r="B3712" t="s">
        <v>9382</v>
      </c>
    </row>
    <row r="3713" spans="1:2">
      <c r="A3713" t="s">
        <v>9381</v>
      </c>
      <c r="B3713" t="s">
        <v>9383</v>
      </c>
    </row>
    <row r="3714" spans="1:2">
      <c r="A3714" t="s">
        <v>9384</v>
      </c>
      <c r="B3714" t="s">
        <v>9385</v>
      </c>
    </row>
    <row r="3715" spans="1:2">
      <c r="A3715" t="s">
        <v>9384</v>
      </c>
      <c r="B3715" t="s">
        <v>9386</v>
      </c>
    </row>
    <row r="3716" spans="1:2">
      <c r="A3716" t="s">
        <v>9387</v>
      </c>
      <c r="B3716" t="s">
        <v>9388</v>
      </c>
    </row>
    <row r="3717" spans="1:2">
      <c r="A3717" t="s">
        <v>9387</v>
      </c>
      <c r="B3717" t="s">
        <v>9389</v>
      </c>
    </row>
    <row r="3718" spans="1:2">
      <c r="A3718" t="s">
        <v>9390</v>
      </c>
      <c r="B3718" t="s">
        <v>9391</v>
      </c>
    </row>
    <row r="3719" spans="1:2">
      <c r="A3719" t="s">
        <v>9390</v>
      </c>
      <c r="B3719" t="s">
        <v>9392</v>
      </c>
    </row>
    <row r="3720" spans="1:2">
      <c r="A3720" t="s">
        <v>9393</v>
      </c>
      <c r="B3720" t="s">
        <v>9394</v>
      </c>
    </row>
    <row r="3721" spans="1:2">
      <c r="A3721" t="s">
        <v>9393</v>
      </c>
      <c r="B3721" t="s">
        <v>9395</v>
      </c>
    </row>
    <row r="3722" spans="1:2">
      <c r="A3722" t="s">
        <v>9396</v>
      </c>
      <c r="B3722" t="s">
        <v>9397</v>
      </c>
    </row>
    <row r="3723" spans="1:2">
      <c r="A3723" t="s">
        <v>9398</v>
      </c>
      <c r="B3723" t="s">
        <v>9399</v>
      </c>
    </row>
    <row r="3724" spans="1:2">
      <c r="A3724" t="s">
        <v>9398</v>
      </c>
      <c r="B3724" t="s">
        <v>9400</v>
      </c>
    </row>
    <row r="3725" spans="1:2">
      <c r="A3725" t="s">
        <v>9401</v>
      </c>
      <c r="B3725" t="s">
        <v>9402</v>
      </c>
    </row>
    <row r="3726" spans="1:2">
      <c r="A3726" t="s">
        <v>9401</v>
      </c>
      <c r="B3726" t="s">
        <v>9403</v>
      </c>
    </row>
    <row r="3727" spans="1:2">
      <c r="A3727" t="s">
        <v>9404</v>
      </c>
      <c r="B3727" t="s">
        <v>9405</v>
      </c>
    </row>
    <row r="3728" spans="1:2">
      <c r="A3728" t="s">
        <v>9404</v>
      </c>
      <c r="B3728" t="s">
        <v>9406</v>
      </c>
    </row>
    <row r="3729" spans="1:2">
      <c r="A3729" t="s">
        <v>9407</v>
      </c>
      <c r="B3729" t="s">
        <v>9408</v>
      </c>
    </row>
    <row r="3730" spans="1:2">
      <c r="A3730" t="s">
        <v>9407</v>
      </c>
      <c r="B3730" t="s">
        <v>9409</v>
      </c>
    </row>
    <row r="3731" spans="1:2">
      <c r="A3731" t="s">
        <v>9410</v>
      </c>
      <c r="B3731" t="s">
        <v>9411</v>
      </c>
    </row>
    <row r="3732" spans="1:2">
      <c r="A3732" t="s">
        <v>9410</v>
      </c>
      <c r="B3732" t="s">
        <v>9412</v>
      </c>
    </row>
    <row r="3733" spans="1:2">
      <c r="A3733" t="s">
        <v>9413</v>
      </c>
      <c r="B3733" t="s">
        <v>9414</v>
      </c>
    </row>
    <row r="3734" spans="1:2">
      <c r="A3734" t="s">
        <v>9415</v>
      </c>
      <c r="B3734" t="s">
        <v>9416</v>
      </c>
    </row>
    <row r="3735" spans="1:2">
      <c r="A3735" t="s">
        <v>9417</v>
      </c>
      <c r="B3735" t="s">
        <v>9418</v>
      </c>
    </row>
    <row r="3736" spans="1:2">
      <c r="A3736" t="s">
        <v>9417</v>
      </c>
      <c r="B3736" t="s">
        <v>9419</v>
      </c>
    </row>
    <row r="3737" spans="1:2">
      <c r="A3737" t="s">
        <v>9420</v>
      </c>
      <c r="B3737" t="s">
        <v>9421</v>
      </c>
    </row>
    <row r="3738" spans="1:2">
      <c r="A3738" t="s">
        <v>9422</v>
      </c>
      <c r="B3738" t="s">
        <v>9423</v>
      </c>
    </row>
    <row r="3739" spans="1:2">
      <c r="A3739" t="s">
        <v>9422</v>
      </c>
      <c r="B3739" t="s">
        <v>9424</v>
      </c>
    </row>
    <row r="3740" spans="1:2">
      <c r="A3740" t="s">
        <v>9425</v>
      </c>
      <c r="B3740" t="s">
        <v>9426</v>
      </c>
    </row>
    <row r="3741" spans="1:2">
      <c r="A3741" t="s">
        <v>9425</v>
      </c>
      <c r="B3741" t="s">
        <v>9427</v>
      </c>
    </row>
    <row r="3742" spans="1:2">
      <c r="A3742" t="s">
        <v>9428</v>
      </c>
      <c r="B3742" t="s">
        <v>9429</v>
      </c>
    </row>
    <row r="3743" spans="1:2">
      <c r="A3743" t="s">
        <v>9430</v>
      </c>
      <c r="B3743" t="s">
        <v>9431</v>
      </c>
    </row>
    <row r="3744" spans="1:2">
      <c r="A3744" t="s">
        <v>9432</v>
      </c>
      <c r="B3744" t="s">
        <v>9433</v>
      </c>
    </row>
    <row r="3745" spans="1:2">
      <c r="A3745" t="s">
        <v>9434</v>
      </c>
      <c r="B3745" t="s">
        <v>9435</v>
      </c>
    </row>
    <row r="3746" spans="1:2">
      <c r="A3746" t="s">
        <v>9436</v>
      </c>
      <c r="B3746" t="s">
        <v>9437</v>
      </c>
    </row>
    <row r="3747" spans="1:2">
      <c r="A3747" t="s">
        <v>9438</v>
      </c>
      <c r="B3747" t="s">
        <v>9439</v>
      </c>
    </row>
    <row r="3748" spans="1:2">
      <c r="A3748" t="s">
        <v>9440</v>
      </c>
      <c r="B3748" t="s">
        <v>9441</v>
      </c>
    </row>
    <row r="3749" spans="1:2">
      <c r="A3749" t="s">
        <v>9442</v>
      </c>
      <c r="B3749" t="s">
        <v>9443</v>
      </c>
    </row>
    <row r="3750" spans="1:2">
      <c r="A3750" t="s">
        <v>9444</v>
      </c>
      <c r="B3750" t="s">
        <v>9445</v>
      </c>
    </row>
    <row r="3751" spans="1:2">
      <c r="A3751" t="s">
        <v>9446</v>
      </c>
      <c r="B3751" t="s">
        <v>9447</v>
      </c>
    </row>
    <row r="3752" spans="1:2">
      <c r="A3752" t="s">
        <v>9448</v>
      </c>
      <c r="B3752" t="s">
        <v>9449</v>
      </c>
    </row>
    <row r="3753" spans="1:2">
      <c r="A3753" t="s">
        <v>9450</v>
      </c>
      <c r="B3753" t="s">
        <v>9451</v>
      </c>
    </row>
    <row r="3754" spans="1:2">
      <c r="A3754" t="s">
        <v>9452</v>
      </c>
      <c r="B3754" t="s">
        <v>9453</v>
      </c>
    </row>
    <row r="3755" spans="1:2">
      <c r="A3755" t="s">
        <v>9454</v>
      </c>
      <c r="B3755" t="s">
        <v>9455</v>
      </c>
    </row>
    <row r="3756" spans="1:2">
      <c r="A3756" t="s">
        <v>9456</v>
      </c>
      <c r="B3756" t="s">
        <v>9457</v>
      </c>
    </row>
    <row r="3757" spans="1:2">
      <c r="A3757" t="s">
        <v>9458</v>
      </c>
      <c r="B3757" t="s">
        <v>9459</v>
      </c>
    </row>
    <row r="3758" spans="1:2">
      <c r="A3758" t="s">
        <v>9460</v>
      </c>
      <c r="B3758" t="s">
        <v>9461</v>
      </c>
    </row>
    <row r="3759" spans="1:2">
      <c r="A3759" t="s">
        <v>9462</v>
      </c>
      <c r="B3759" t="s">
        <v>9463</v>
      </c>
    </row>
    <row r="3760" spans="1:2">
      <c r="A3760" t="s">
        <v>9464</v>
      </c>
      <c r="B3760" t="s">
        <v>9465</v>
      </c>
    </row>
    <row r="3761" spans="1:2">
      <c r="A3761" t="s">
        <v>9466</v>
      </c>
      <c r="B3761" t="s">
        <v>9467</v>
      </c>
    </row>
    <row r="3762" spans="1:2">
      <c r="A3762" t="s">
        <v>9468</v>
      </c>
      <c r="B3762" t="s">
        <v>9469</v>
      </c>
    </row>
    <row r="3763" spans="1:2">
      <c r="A3763" t="s">
        <v>9470</v>
      </c>
      <c r="B3763" t="s">
        <v>9471</v>
      </c>
    </row>
    <row r="3764" spans="1:2">
      <c r="A3764" t="s">
        <v>9472</v>
      </c>
      <c r="B3764" t="s">
        <v>9473</v>
      </c>
    </row>
    <row r="3765" spans="1:2">
      <c r="A3765" t="s">
        <v>9474</v>
      </c>
      <c r="B3765" t="s">
        <v>9475</v>
      </c>
    </row>
    <row r="3766" spans="1:2">
      <c r="A3766" t="s">
        <v>9474</v>
      </c>
      <c r="B3766" t="s">
        <v>9476</v>
      </c>
    </row>
    <row r="3767" spans="1:2">
      <c r="A3767" t="s">
        <v>9477</v>
      </c>
      <c r="B3767" t="s">
        <v>9478</v>
      </c>
    </row>
    <row r="3768" spans="1:2">
      <c r="A3768" t="s">
        <v>9477</v>
      </c>
      <c r="B3768" t="s">
        <v>9479</v>
      </c>
    </row>
    <row r="3769" spans="1:2">
      <c r="A3769" t="s">
        <v>9477</v>
      </c>
      <c r="B3769" t="s">
        <v>9480</v>
      </c>
    </row>
    <row r="3770" spans="1:2">
      <c r="A3770" t="s">
        <v>9481</v>
      </c>
      <c r="B3770" t="s">
        <v>9482</v>
      </c>
    </row>
    <row r="3771" spans="1:2">
      <c r="A3771" t="s">
        <v>9481</v>
      </c>
      <c r="B3771" t="s">
        <v>9483</v>
      </c>
    </row>
    <row r="3772" spans="1:2">
      <c r="A3772" t="s">
        <v>9484</v>
      </c>
      <c r="B3772" t="s">
        <v>9485</v>
      </c>
    </row>
    <row r="3773" spans="1:2">
      <c r="A3773" t="s">
        <v>9484</v>
      </c>
      <c r="B3773" t="s">
        <v>9486</v>
      </c>
    </row>
    <row r="3774" spans="1:2">
      <c r="A3774" t="s">
        <v>9484</v>
      </c>
      <c r="B3774" t="s">
        <v>9487</v>
      </c>
    </row>
    <row r="3775" spans="1:2">
      <c r="A3775" t="s">
        <v>9488</v>
      </c>
      <c r="B3775" t="s">
        <v>9489</v>
      </c>
    </row>
    <row r="3776" spans="1:2">
      <c r="A3776" t="s">
        <v>9488</v>
      </c>
      <c r="B3776" t="s">
        <v>9490</v>
      </c>
    </row>
    <row r="3777" spans="1:2">
      <c r="A3777" t="s">
        <v>9488</v>
      </c>
      <c r="B3777" t="s">
        <v>9491</v>
      </c>
    </row>
    <row r="3778" spans="1:2">
      <c r="A3778" t="s">
        <v>9492</v>
      </c>
      <c r="B3778" t="s">
        <v>9493</v>
      </c>
    </row>
    <row r="3779" spans="1:2">
      <c r="A3779" t="s">
        <v>9492</v>
      </c>
      <c r="B3779" t="s">
        <v>9494</v>
      </c>
    </row>
    <row r="3780" spans="1:2">
      <c r="A3780" t="s">
        <v>9492</v>
      </c>
      <c r="B3780" t="s">
        <v>9495</v>
      </c>
    </row>
    <row r="3781" spans="1:2">
      <c r="A3781" t="s">
        <v>9496</v>
      </c>
      <c r="B3781" t="s">
        <v>9497</v>
      </c>
    </row>
    <row r="3782" spans="1:2">
      <c r="A3782" t="s">
        <v>9496</v>
      </c>
      <c r="B3782" t="s">
        <v>9498</v>
      </c>
    </row>
    <row r="3783" spans="1:2">
      <c r="A3783" t="s">
        <v>9496</v>
      </c>
      <c r="B3783" t="s">
        <v>9499</v>
      </c>
    </row>
    <row r="3784" spans="1:2">
      <c r="A3784" t="s">
        <v>9500</v>
      </c>
      <c r="B3784" t="s">
        <v>9501</v>
      </c>
    </row>
    <row r="3785" spans="1:2">
      <c r="A3785" t="s">
        <v>9500</v>
      </c>
      <c r="B3785" t="s">
        <v>9502</v>
      </c>
    </row>
    <row r="3786" spans="1:2">
      <c r="A3786" t="s">
        <v>9500</v>
      </c>
      <c r="B3786" t="s">
        <v>9503</v>
      </c>
    </row>
    <row r="3787" spans="1:2">
      <c r="A3787" t="s">
        <v>9504</v>
      </c>
      <c r="B3787" t="s">
        <v>9505</v>
      </c>
    </row>
    <row r="3788" spans="1:2">
      <c r="A3788" t="s">
        <v>9504</v>
      </c>
      <c r="B3788" t="s">
        <v>9506</v>
      </c>
    </row>
    <row r="3789" spans="1:2">
      <c r="A3789" t="s">
        <v>9507</v>
      </c>
      <c r="B3789" t="s">
        <v>9508</v>
      </c>
    </row>
    <row r="3790" spans="1:2">
      <c r="A3790" t="s">
        <v>9507</v>
      </c>
      <c r="B3790" t="s">
        <v>9509</v>
      </c>
    </row>
    <row r="3791" spans="1:2">
      <c r="A3791" t="s">
        <v>9507</v>
      </c>
      <c r="B3791" t="s">
        <v>9510</v>
      </c>
    </row>
    <row r="3792" spans="1:2">
      <c r="A3792" t="s">
        <v>9511</v>
      </c>
      <c r="B3792" t="s">
        <v>9512</v>
      </c>
    </row>
    <row r="3793" spans="1:2">
      <c r="A3793" t="s">
        <v>9511</v>
      </c>
      <c r="B3793" t="s">
        <v>9513</v>
      </c>
    </row>
    <row r="3794" spans="1:2">
      <c r="A3794" t="s">
        <v>9514</v>
      </c>
      <c r="B3794" t="s">
        <v>9515</v>
      </c>
    </row>
    <row r="3795" spans="1:2">
      <c r="A3795" t="s">
        <v>9514</v>
      </c>
      <c r="B3795" t="s">
        <v>9516</v>
      </c>
    </row>
    <row r="3796" spans="1:2">
      <c r="A3796" t="s">
        <v>9514</v>
      </c>
      <c r="B3796" t="s">
        <v>9517</v>
      </c>
    </row>
    <row r="3797" spans="1:2">
      <c r="A3797" t="s">
        <v>9518</v>
      </c>
      <c r="B3797" t="s">
        <v>9519</v>
      </c>
    </row>
    <row r="3798" spans="1:2">
      <c r="A3798" t="s">
        <v>9518</v>
      </c>
      <c r="B3798" t="s">
        <v>9520</v>
      </c>
    </row>
    <row r="3799" spans="1:2">
      <c r="A3799" t="s">
        <v>9521</v>
      </c>
      <c r="B3799" t="s">
        <v>9522</v>
      </c>
    </row>
    <row r="3800" spans="1:2">
      <c r="A3800" t="s">
        <v>9521</v>
      </c>
      <c r="B3800" t="s">
        <v>9523</v>
      </c>
    </row>
    <row r="3801" spans="1:2">
      <c r="A3801" t="s">
        <v>9524</v>
      </c>
      <c r="B3801" t="s">
        <v>9525</v>
      </c>
    </row>
    <row r="3802" spans="1:2">
      <c r="A3802" t="s">
        <v>9526</v>
      </c>
      <c r="B3802" t="s">
        <v>9527</v>
      </c>
    </row>
    <row r="3803" spans="1:2">
      <c r="A3803" t="s">
        <v>9526</v>
      </c>
      <c r="B3803" t="s">
        <v>9528</v>
      </c>
    </row>
    <row r="3804" spans="1:2">
      <c r="A3804" t="s">
        <v>9529</v>
      </c>
      <c r="B3804" t="s">
        <v>9530</v>
      </c>
    </row>
    <row r="3805" spans="1:2">
      <c r="A3805" t="s">
        <v>9529</v>
      </c>
      <c r="B3805" t="s">
        <v>9531</v>
      </c>
    </row>
    <row r="3806" spans="1:2">
      <c r="A3806" t="s">
        <v>9532</v>
      </c>
      <c r="B3806" t="s">
        <v>9533</v>
      </c>
    </row>
    <row r="3807" spans="1:2">
      <c r="A3807" t="s">
        <v>9532</v>
      </c>
      <c r="B3807" t="s">
        <v>9534</v>
      </c>
    </row>
    <row r="3808" spans="1:2">
      <c r="A3808" t="s">
        <v>9532</v>
      </c>
      <c r="B3808" t="s">
        <v>9535</v>
      </c>
    </row>
    <row r="3809" spans="1:2">
      <c r="A3809" t="s">
        <v>9536</v>
      </c>
      <c r="B3809" t="s">
        <v>9537</v>
      </c>
    </row>
    <row r="3810" spans="1:2">
      <c r="A3810" t="s">
        <v>9536</v>
      </c>
      <c r="B3810" t="s">
        <v>9538</v>
      </c>
    </row>
    <row r="3811" spans="1:2">
      <c r="A3811" t="s">
        <v>9539</v>
      </c>
      <c r="B3811" t="s">
        <v>9540</v>
      </c>
    </row>
    <row r="3812" spans="1:2">
      <c r="A3812" t="s">
        <v>9539</v>
      </c>
      <c r="B3812" t="s">
        <v>9541</v>
      </c>
    </row>
    <row r="3813" spans="1:2">
      <c r="A3813" t="s">
        <v>9542</v>
      </c>
      <c r="B3813" t="s">
        <v>9543</v>
      </c>
    </row>
    <row r="3814" spans="1:2">
      <c r="A3814" t="s">
        <v>9542</v>
      </c>
      <c r="B3814" t="s">
        <v>9544</v>
      </c>
    </row>
    <row r="3815" spans="1:2">
      <c r="A3815" t="s">
        <v>9545</v>
      </c>
      <c r="B3815" t="s">
        <v>9546</v>
      </c>
    </row>
    <row r="3816" spans="1:2">
      <c r="A3816" t="s">
        <v>9545</v>
      </c>
      <c r="B3816" t="s">
        <v>9547</v>
      </c>
    </row>
    <row r="3817" spans="1:2">
      <c r="A3817" t="s">
        <v>9548</v>
      </c>
      <c r="B3817" t="s">
        <v>9549</v>
      </c>
    </row>
    <row r="3818" spans="1:2">
      <c r="A3818" t="s">
        <v>9548</v>
      </c>
      <c r="B3818" t="s">
        <v>9550</v>
      </c>
    </row>
    <row r="3819" spans="1:2">
      <c r="A3819" t="s">
        <v>9548</v>
      </c>
      <c r="B3819" t="s">
        <v>9551</v>
      </c>
    </row>
    <row r="3820" spans="1:2">
      <c r="A3820" t="s">
        <v>9552</v>
      </c>
      <c r="B3820" t="s">
        <v>9553</v>
      </c>
    </row>
    <row r="3821" spans="1:2">
      <c r="A3821" t="s">
        <v>9552</v>
      </c>
      <c r="B3821" t="s">
        <v>9554</v>
      </c>
    </row>
    <row r="3822" spans="1:2">
      <c r="A3822" t="s">
        <v>9555</v>
      </c>
      <c r="B3822" t="s">
        <v>9556</v>
      </c>
    </row>
    <row r="3823" spans="1:2">
      <c r="A3823" t="s">
        <v>9555</v>
      </c>
      <c r="B3823" t="s">
        <v>9557</v>
      </c>
    </row>
    <row r="3824" spans="1:2">
      <c r="A3824" t="s">
        <v>9558</v>
      </c>
      <c r="B3824" t="s">
        <v>9559</v>
      </c>
    </row>
    <row r="3825" spans="1:2">
      <c r="A3825" t="s">
        <v>9558</v>
      </c>
      <c r="B3825" t="s">
        <v>9560</v>
      </c>
    </row>
    <row r="3826" spans="1:2">
      <c r="A3826" t="s">
        <v>9558</v>
      </c>
      <c r="B3826" t="s">
        <v>9561</v>
      </c>
    </row>
    <row r="3827" spans="1:2">
      <c r="A3827" t="s">
        <v>9562</v>
      </c>
      <c r="B3827" t="s">
        <v>9563</v>
      </c>
    </row>
    <row r="3828" spans="1:2">
      <c r="A3828" t="s">
        <v>9564</v>
      </c>
      <c r="B3828" t="s">
        <v>9565</v>
      </c>
    </row>
    <row r="3829" spans="1:2">
      <c r="A3829" t="s">
        <v>9566</v>
      </c>
      <c r="B3829" t="s">
        <v>9567</v>
      </c>
    </row>
    <row r="3830" spans="1:2">
      <c r="A3830" t="s">
        <v>9568</v>
      </c>
      <c r="B3830" t="s">
        <v>9569</v>
      </c>
    </row>
    <row r="3831" spans="1:2">
      <c r="A3831" t="s">
        <v>9570</v>
      </c>
      <c r="B3831" t="s">
        <v>9571</v>
      </c>
    </row>
    <row r="3832" spans="1:2">
      <c r="A3832" t="s">
        <v>9572</v>
      </c>
      <c r="B3832" t="s">
        <v>9573</v>
      </c>
    </row>
    <row r="3833" spans="1:2">
      <c r="A3833" t="s">
        <v>9574</v>
      </c>
      <c r="B3833" t="s">
        <v>9575</v>
      </c>
    </row>
    <row r="3834" spans="1:2">
      <c r="A3834" t="s">
        <v>9576</v>
      </c>
      <c r="B3834" t="s">
        <v>9577</v>
      </c>
    </row>
    <row r="3835" spans="1:2">
      <c r="A3835" t="s">
        <v>9578</v>
      </c>
      <c r="B3835" t="s">
        <v>9579</v>
      </c>
    </row>
    <row r="3836" spans="1:2">
      <c r="A3836" t="s">
        <v>9580</v>
      </c>
      <c r="B3836" t="s">
        <v>9581</v>
      </c>
    </row>
    <row r="3837" spans="1:2">
      <c r="A3837" t="s">
        <v>9582</v>
      </c>
      <c r="B3837" t="s">
        <v>9583</v>
      </c>
    </row>
    <row r="3838" spans="1:2">
      <c r="A3838" t="s">
        <v>9584</v>
      </c>
      <c r="B3838" t="s">
        <v>9585</v>
      </c>
    </row>
    <row r="3839" spans="1:2">
      <c r="A3839" t="s">
        <v>9586</v>
      </c>
      <c r="B3839" t="s">
        <v>9587</v>
      </c>
    </row>
    <row r="3840" spans="1:2">
      <c r="A3840" t="s">
        <v>9588</v>
      </c>
      <c r="B3840" t="s">
        <v>9589</v>
      </c>
    </row>
    <row r="3841" spans="1:2">
      <c r="A3841" t="s">
        <v>9590</v>
      </c>
      <c r="B3841" t="s">
        <v>9591</v>
      </c>
    </row>
    <row r="3842" spans="1:2">
      <c r="A3842" t="s">
        <v>9592</v>
      </c>
      <c r="B3842" t="s">
        <v>9593</v>
      </c>
    </row>
    <row r="3843" spans="1:2">
      <c r="A3843" t="s">
        <v>9594</v>
      </c>
      <c r="B3843" t="s">
        <v>9595</v>
      </c>
    </row>
    <row r="3844" spans="1:2">
      <c r="A3844" t="s">
        <v>9596</v>
      </c>
      <c r="B3844" t="s">
        <v>9597</v>
      </c>
    </row>
    <row r="3845" spans="1:2">
      <c r="A3845" t="s">
        <v>9598</v>
      </c>
      <c r="B3845" t="s">
        <v>9599</v>
      </c>
    </row>
    <row r="3846" spans="1:2">
      <c r="A3846" t="s">
        <v>9600</v>
      </c>
      <c r="B3846" t="s">
        <v>9601</v>
      </c>
    </row>
    <row r="3847" spans="1:2">
      <c r="A3847" t="s">
        <v>9600</v>
      </c>
      <c r="B3847" t="s">
        <v>9602</v>
      </c>
    </row>
    <row r="3848" spans="1:2">
      <c r="A3848" t="s">
        <v>9603</v>
      </c>
      <c r="B3848" t="s">
        <v>9604</v>
      </c>
    </row>
    <row r="3849" spans="1:2">
      <c r="A3849" t="s">
        <v>9603</v>
      </c>
      <c r="B3849" t="s">
        <v>9605</v>
      </c>
    </row>
    <row r="3850" spans="1:2">
      <c r="A3850" t="s">
        <v>9606</v>
      </c>
      <c r="B3850" t="s">
        <v>9607</v>
      </c>
    </row>
    <row r="3851" spans="1:2">
      <c r="A3851" t="s">
        <v>9606</v>
      </c>
      <c r="B3851" t="s">
        <v>9608</v>
      </c>
    </row>
    <row r="3852" spans="1:2">
      <c r="A3852" t="s">
        <v>9609</v>
      </c>
      <c r="B3852" t="s">
        <v>9610</v>
      </c>
    </row>
    <row r="3853" spans="1:2">
      <c r="A3853" t="s">
        <v>9609</v>
      </c>
      <c r="B3853" t="s">
        <v>9611</v>
      </c>
    </row>
    <row r="3854" spans="1:2">
      <c r="A3854" t="s">
        <v>9612</v>
      </c>
      <c r="B3854" t="s">
        <v>9613</v>
      </c>
    </row>
    <row r="3855" spans="1:2">
      <c r="A3855" t="s">
        <v>9612</v>
      </c>
      <c r="B3855" t="s">
        <v>9614</v>
      </c>
    </row>
    <row r="3856" spans="1:2">
      <c r="A3856" t="s">
        <v>9615</v>
      </c>
      <c r="B3856" t="s">
        <v>9616</v>
      </c>
    </row>
    <row r="3857" spans="1:2">
      <c r="A3857" t="s">
        <v>9617</v>
      </c>
      <c r="B3857" t="s">
        <v>9618</v>
      </c>
    </row>
    <row r="3858" spans="1:2">
      <c r="A3858" t="s">
        <v>9617</v>
      </c>
      <c r="B3858" t="s">
        <v>9619</v>
      </c>
    </row>
    <row r="3859" spans="1:2">
      <c r="A3859" t="s">
        <v>9620</v>
      </c>
      <c r="B3859" t="s">
        <v>9621</v>
      </c>
    </row>
    <row r="3860" spans="1:2">
      <c r="A3860" t="s">
        <v>9622</v>
      </c>
      <c r="B3860" t="s">
        <v>9623</v>
      </c>
    </row>
    <row r="3861" spans="1:2">
      <c r="A3861" t="s">
        <v>9622</v>
      </c>
      <c r="B3861" t="s">
        <v>9624</v>
      </c>
    </row>
    <row r="3862" spans="1:2">
      <c r="A3862" t="s">
        <v>9625</v>
      </c>
      <c r="B3862" t="s">
        <v>9626</v>
      </c>
    </row>
    <row r="3863" spans="1:2">
      <c r="A3863" t="s">
        <v>9627</v>
      </c>
      <c r="B3863" t="s">
        <v>9628</v>
      </c>
    </row>
    <row r="3864" spans="1:2">
      <c r="A3864" t="s">
        <v>9627</v>
      </c>
      <c r="B3864" t="s">
        <v>9629</v>
      </c>
    </row>
    <row r="3865" spans="1:2">
      <c r="A3865" t="s">
        <v>9630</v>
      </c>
      <c r="B3865" t="s">
        <v>9631</v>
      </c>
    </row>
    <row r="3866" spans="1:2">
      <c r="A3866" t="s">
        <v>9630</v>
      </c>
      <c r="B3866" t="s">
        <v>9632</v>
      </c>
    </row>
    <row r="3867" spans="1:2">
      <c r="A3867" t="s">
        <v>9633</v>
      </c>
      <c r="B3867" t="s">
        <v>9634</v>
      </c>
    </row>
    <row r="3868" spans="1:2">
      <c r="A3868" t="s">
        <v>9633</v>
      </c>
      <c r="B3868" t="s">
        <v>9635</v>
      </c>
    </row>
    <row r="3869" spans="1:2">
      <c r="A3869" t="s">
        <v>9636</v>
      </c>
      <c r="B3869" t="s">
        <v>9637</v>
      </c>
    </row>
    <row r="3870" spans="1:2">
      <c r="A3870" t="s">
        <v>9638</v>
      </c>
      <c r="B3870" t="s">
        <v>9639</v>
      </c>
    </row>
    <row r="3871" spans="1:2">
      <c r="A3871" t="s">
        <v>9640</v>
      </c>
      <c r="B3871" t="s">
        <v>9641</v>
      </c>
    </row>
    <row r="3872" spans="1:2">
      <c r="A3872" t="s">
        <v>9640</v>
      </c>
      <c r="B3872" t="s">
        <v>9642</v>
      </c>
    </row>
    <row r="3873" spans="1:2">
      <c r="A3873" t="s">
        <v>9643</v>
      </c>
      <c r="B3873" t="s">
        <v>9644</v>
      </c>
    </row>
    <row r="3874" spans="1:2">
      <c r="A3874" t="s">
        <v>9643</v>
      </c>
      <c r="B3874" t="s">
        <v>9645</v>
      </c>
    </row>
    <row r="3875" spans="1:2">
      <c r="A3875" t="s">
        <v>9646</v>
      </c>
      <c r="B3875" t="s">
        <v>9647</v>
      </c>
    </row>
    <row r="3876" spans="1:2">
      <c r="A3876" t="s">
        <v>9648</v>
      </c>
      <c r="B3876" t="s">
        <v>9649</v>
      </c>
    </row>
    <row r="3877" spans="1:2">
      <c r="A3877" t="s">
        <v>9648</v>
      </c>
      <c r="B3877" t="s">
        <v>9650</v>
      </c>
    </row>
    <row r="3878" spans="1:2">
      <c r="A3878" t="s">
        <v>9651</v>
      </c>
      <c r="B3878" t="s">
        <v>9652</v>
      </c>
    </row>
    <row r="3879" spans="1:2">
      <c r="A3879" t="s">
        <v>9651</v>
      </c>
      <c r="B3879" t="s">
        <v>9653</v>
      </c>
    </row>
    <row r="3880" spans="1:2">
      <c r="A3880" t="s">
        <v>9654</v>
      </c>
      <c r="B3880" t="s">
        <v>9655</v>
      </c>
    </row>
    <row r="3881" spans="1:2">
      <c r="A3881" t="s">
        <v>9654</v>
      </c>
      <c r="B3881" t="s">
        <v>9656</v>
      </c>
    </row>
    <row r="3882" spans="1:2">
      <c r="A3882" t="s">
        <v>9657</v>
      </c>
      <c r="B3882" t="s">
        <v>9658</v>
      </c>
    </row>
    <row r="3883" spans="1:2">
      <c r="A3883" t="s">
        <v>9659</v>
      </c>
      <c r="B3883" t="s">
        <v>9660</v>
      </c>
    </row>
    <row r="3884" spans="1:2">
      <c r="A3884" t="s">
        <v>9659</v>
      </c>
      <c r="B3884" t="s">
        <v>9661</v>
      </c>
    </row>
    <row r="3885" spans="1:2">
      <c r="A3885" t="s">
        <v>9662</v>
      </c>
      <c r="B3885" t="s">
        <v>9663</v>
      </c>
    </row>
    <row r="3886" spans="1:2">
      <c r="A3886" t="s">
        <v>9662</v>
      </c>
      <c r="B3886" t="s">
        <v>9664</v>
      </c>
    </row>
    <row r="3887" spans="1:2">
      <c r="A3887" t="s">
        <v>9665</v>
      </c>
      <c r="B3887" t="s">
        <v>9666</v>
      </c>
    </row>
    <row r="3888" spans="1:2">
      <c r="A3888" t="s">
        <v>9665</v>
      </c>
      <c r="B3888" t="s">
        <v>9667</v>
      </c>
    </row>
    <row r="3889" spans="1:2">
      <c r="A3889" t="s">
        <v>9668</v>
      </c>
      <c r="B3889" t="s">
        <v>9669</v>
      </c>
    </row>
    <row r="3890" spans="1:2">
      <c r="A3890" t="s">
        <v>9670</v>
      </c>
      <c r="B3890" t="s">
        <v>9671</v>
      </c>
    </row>
    <row r="3891" spans="1:2">
      <c r="A3891" t="s">
        <v>9672</v>
      </c>
      <c r="B3891" t="s">
        <v>9673</v>
      </c>
    </row>
    <row r="3892" spans="1:2">
      <c r="A3892" t="s">
        <v>9672</v>
      </c>
      <c r="B3892" t="s">
        <v>9674</v>
      </c>
    </row>
    <row r="3893" spans="1:2">
      <c r="A3893" t="s">
        <v>9675</v>
      </c>
      <c r="B3893" t="s">
        <v>9676</v>
      </c>
    </row>
    <row r="3894" spans="1:2">
      <c r="A3894" t="s">
        <v>9677</v>
      </c>
      <c r="B3894" t="s">
        <v>9678</v>
      </c>
    </row>
    <row r="3895" spans="1:2">
      <c r="A3895" t="s">
        <v>9677</v>
      </c>
      <c r="B3895" t="s">
        <v>9679</v>
      </c>
    </row>
    <row r="3896" spans="1:2">
      <c r="A3896" t="s">
        <v>9680</v>
      </c>
      <c r="B3896" t="s">
        <v>9681</v>
      </c>
    </row>
    <row r="3897" spans="1:2">
      <c r="A3897" t="s">
        <v>9680</v>
      </c>
      <c r="B3897" t="s">
        <v>9682</v>
      </c>
    </row>
    <row r="3898" spans="1:2">
      <c r="A3898" t="s">
        <v>9683</v>
      </c>
      <c r="B3898" t="s">
        <v>9684</v>
      </c>
    </row>
    <row r="3899" spans="1:2">
      <c r="A3899" t="s">
        <v>9683</v>
      </c>
      <c r="B3899" t="s">
        <v>9685</v>
      </c>
    </row>
    <row r="3900" spans="1:2">
      <c r="A3900" t="s">
        <v>9686</v>
      </c>
      <c r="B3900" t="s">
        <v>9687</v>
      </c>
    </row>
    <row r="3901" spans="1:2">
      <c r="A3901" t="s">
        <v>9688</v>
      </c>
      <c r="B3901" t="s">
        <v>9689</v>
      </c>
    </row>
    <row r="3902" spans="1:2">
      <c r="A3902" t="s">
        <v>9688</v>
      </c>
      <c r="B3902" t="s">
        <v>9690</v>
      </c>
    </row>
    <row r="3903" spans="1:2">
      <c r="A3903" t="s">
        <v>9691</v>
      </c>
      <c r="B3903" t="s">
        <v>9692</v>
      </c>
    </row>
    <row r="3904" spans="1:2">
      <c r="A3904" t="s">
        <v>9691</v>
      </c>
      <c r="B3904" t="s">
        <v>9693</v>
      </c>
    </row>
    <row r="3905" spans="1:2">
      <c r="A3905" t="s">
        <v>9694</v>
      </c>
      <c r="B3905" t="s">
        <v>9695</v>
      </c>
    </row>
    <row r="3906" spans="1:2">
      <c r="A3906" t="s">
        <v>9696</v>
      </c>
      <c r="B3906" t="s">
        <v>9697</v>
      </c>
    </row>
    <row r="3907" spans="1:2">
      <c r="A3907" t="s">
        <v>9696</v>
      </c>
      <c r="B3907" t="s">
        <v>9698</v>
      </c>
    </row>
    <row r="3908" spans="1:2">
      <c r="A3908" t="s">
        <v>9699</v>
      </c>
      <c r="B3908" t="s">
        <v>9700</v>
      </c>
    </row>
    <row r="3909" spans="1:2">
      <c r="A3909" t="s">
        <v>9699</v>
      </c>
      <c r="B3909" t="s">
        <v>9701</v>
      </c>
    </row>
    <row r="3910" spans="1:2">
      <c r="A3910" t="s">
        <v>9702</v>
      </c>
      <c r="B3910" t="s">
        <v>9703</v>
      </c>
    </row>
    <row r="3911" spans="1:2">
      <c r="A3911" t="s">
        <v>9702</v>
      </c>
      <c r="B3911" t="s">
        <v>9704</v>
      </c>
    </row>
    <row r="3912" spans="1:2">
      <c r="A3912" t="s">
        <v>9705</v>
      </c>
      <c r="B3912" t="s">
        <v>9706</v>
      </c>
    </row>
    <row r="3913" spans="1:2">
      <c r="A3913" t="s">
        <v>9705</v>
      </c>
      <c r="B3913" t="s">
        <v>9707</v>
      </c>
    </row>
    <row r="3914" spans="1:2">
      <c r="A3914" t="s">
        <v>9708</v>
      </c>
      <c r="B3914" t="s">
        <v>9709</v>
      </c>
    </row>
    <row r="3915" spans="1:2">
      <c r="A3915" t="s">
        <v>9710</v>
      </c>
      <c r="B3915" t="s">
        <v>9711</v>
      </c>
    </row>
    <row r="3916" spans="1:2">
      <c r="A3916" t="s">
        <v>9710</v>
      </c>
      <c r="B3916" t="s">
        <v>9712</v>
      </c>
    </row>
    <row r="3917" spans="1:2">
      <c r="A3917" t="s">
        <v>9713</v>
      </c>
      <c r="B3917" t="s">
        <v>9714</v>
      </c>
    </row>
    <row r="3918" spans="1:2">
      <c r="A3918" t="s">
        <v>9715</v>
      </c>
      <c r="B3918" t="s">
        <v>9716</v>
      </c>
    </row>
    <row r="3919" spans="1:2">
      <c r="A3919" t="s">
        <v>9715</v>
      </c>
      <c r="B3919" t="s">
        <v>9717</v>
      </c>
    </row>
    <row r="3920" spans="1:2">
      <c r="A3920" t="s">
        <v>9718</v>
      </c>
      <c r="B3920" t="s">
        <v>9719</v>
      </c>
    </row>
    <row r="3921" spans="1:2">
      <c r="A3921" t="s">
        <v>9718</v>
      </c>
      <c r="B3921" t="s">
        <v>9720</v>
      </c>
    </row>
    <row r="3922" spans="1:2">
      <c r="A3922" t="s">
        <v>9721</v>
      </c>
      <c r="B3922" t="s">
        <v>9722</v>
      </c>
    </row>
    <row r="3923" spans="1:2">
      <c r="A3923" t="s">
        <v>9723</v>
      </c>
      <c r="B3923" t="s">
        <v>9724</v>
      </c>
    </row>
    <row r="3924" spans="1:2">
      <c r="A3924" t="s">
        <v>9723</v>
      </c>
      <c r="B3924" t="s">
        <v>9725</v>
      </c>
    </row>
    <row r="3925" spans="1:2">
      <c r="A3925" t="s">
        <v>9726</v>
      </c>
      <c r="B3925" t="s">
        <v>9727</v>
      </c>
    </row>
    <row r="3926" spans="1:2">
      <c r="A3926" t="s">
        <v>9728</v>
      </c>
      <c r="B3926" t="s">
        <v>9729</v>
      </c>
    </row>
    <row r="3927" spans="1:2">
      <c r="A3927" t="s">
        <v>9728</v>
      </c>
      <c r="B3927" t="s">
        <v>9730</v>
      </c>
    </row>
    <row r="3928" spans="1:2">
      <c r="A3928" t="s">
        <v>9731</v>
      </c>
      <c r="B3928" t="s">
        <v>9732</v>
      </c>
    </row>
    <row r="3929" spans="1:2">
      <c r="A3929" t="s">
        <v>9731</v>
      </c>
      <c r="B3929" t="s">
        <v>9733</v>
      </c>
    </row>
    <row r="3930" spans="1:2">
      <c r="A3930" t="s">
        <v>9734</v>
      </c>
      <c r="B3930" t="s">
        <v>9735</v>
      </c>
    </row>
    <row r="3931" spans="1:2">
      <c r="A3931" t="s">
        <v>9734</v>
      </c>
      <c r="B3931" t="s">
        <v>9736</v>
      </c>
    </row>
    <row r="3932" spans="1:2">
      <c r="A3932" t="s">
        <v>9737</v>
      </c>
      <c r="B3932" t="s">
        <v>9738</v>
      </c>
    </row>
    <row r="3933" spans="1:2">
      <c r="A3933" t="s">
        <v>9737</v>
      </c>
      <c r="B3933" t="s">
        <v>9739</v>
      </c>
    </row>
    <row r="3934" spans="1:2">
      <c r="A3934" t="s">
        <v>9740</v>
      </c>
      <c r="B3934" t="s">
        <v>9741</v>
      </c>
    </row>
    <row r="3935" spans="1:2">
      <c r="A3935" t="s">
        <v>9742</v>
      </c>
      <c r="B3935" t="s">
        <v>9743</v>
      </c>
    </row>
    <row r="3936" spans="1:2">
      <c r="A3936" t="s">
        <v>9742</v>
      </c>
      <c r="B3936" t="s">
        <v>9744</v>
      </c>
    </row>
    <row r="3937" spans="1:2">
      <c r="A3937" t="s">
        <v>9745</v>
      </c>
      <c r="B3937" t="s">
        <v>9746</v>
      </c>
    </row>
    <row r="3938" spans="1:2">
      <c r="A3938" t="s">
        <v>9745</v>
      </c>
      <c r="B3938" t="s">
        <v>9747</v>
      </c>
    </row>
    <row r="3939" spans="1:2">
      <c r="A3939" t="s">
        <v>9748</v>
      </c>
      <c r="B3939" t="s">
        <v>9749</v>
      </c>
    </row>
    <row r="3940" spans="1:2">
      <c r="A3940" t="s">
        <v>9748</v>
      </c>
      <c r="B3940" t="s">
        <v>9750</v>
      </c>
    </row>
    <row r="3941" spans="1:2">
      <c r="A3941" t="s">
        <v>9751</v>
      </c>
      <c r="B3941" t="s">
        <v>9752</v>
      </c>
    </row>
    <row r="3942" spans="1:2">
      <c r="A3942" t="s">
        <v>9751</v>
      </c>
      <c r="B3942" t="s">
        <v>9753</v>
      </c>
    </row>
    <row r="3943" spans="1:2">
      <c r="A3943" t="s">
        <v>9754</v>
      </c>
      <c r="B3943" t="s">
        <v>9755</v>
      </c>
    </row>
    <row r="3944" spans="1:2">
      <c r="A3944" t="s">
        <v>9754</v>
      </c>
      <c r="B3944" t="s">
        <v>9756</v>
      </c>
    </row>
    <row r="3945" spans="1:2">
      <c r="A3945" t="s">
        <v>9757</v>
      </c>
      <c r="B3945" t="s">
        <v>9758</v>
      </c>
    </row>
    <row r="3946" spans="1:2">
      <c r="A3946" t="s">
        <v>9757</v>
      </c>
      <c r="B3946" t="s">
        <v>9759</v>
      </c>
    </row>
    <row r="3947" spans="1:2">
      <c r="A3947" t="s">
        <v>9760</v>
      </c>
      <c r="B3947" t="s">
        <v>9761</v>
      </c>
    </row>
    <row r="3948" spans="1:2">
      <c r="A3948" t="s">
        <v>9760</v>
      </c>
      <c r="B3948" t="s">
        <v>9762</v>
      </c>
    </row>
    <row r="3949" spans="1:2">
      <c r="A3949" t="s">
        <v>9763</v>
      </c>
      <c r="B3949" t="s">
        <v>9764</v>
      </c>
    </row>
    <row r="3950" spans="1:2">
      <c r="A3950" t="s">
        <v>9763</v>
      </c>
      <c r="B3950" t="s">
        <v>9765</v>
      </c>
    </row>
    <row r="3951" spans="1:2">
      <c r="A3951" t="s">
        <v>9766</v>
      </c>
      <c r="B3951" t="s">
        <v>9767</v>
      </c>
    </row>
    <row r="3952" spans="1:2">
      <c r="A3952" t="s">
        <v>9766</v>
      </c>
      <c r="B3952" t="s">
        <v>9768</v>
      </c>
    </row>
    <row r="3953" spans="1:2">
      <c r="A3953" t="s">
        <v>9769</v>
      </c>
      <c r="B3953" t="s">
        <v>9770</v>
      </c>
    </row>
    <row r="3954" spans="1:2">
      <c r="A3954" t="s">
        <v>9771</v>
      </c>
      <c r="B3954" t="s">
        <v>9772</v>
      </c>
    </row>
    <row r="3955" spans="1:2">
      <c r="A3955" t="s">
        <v>9771</v>
      </c>
      <c r="B3955" t="s">
        <v>9773</v>
      </c>
    </row>
    <row r="3956" spans="1:2">
      <c r="A3956" t="s">
        <v>9774</v>
      </c>
      <c r="B3956" t="s">
        <v>9775</v>
      </c>
    </row>
    <row r="3957" spans="1:2">
      <c r="A3957" t="s">
        <v>9774</v>
      </c>
      <c r="B3957" t="s">
        <v>9776</v>
      </c>
    </row>
    <row r="3958" spans="1:2">
      <c r="A3958" t="s">
        <v>9777</v>
      </c>
      <c r="B3958" t="s">
        <v>9778</v>
      </c>
    </row>
    <row r="3959" spans="1:2">
      <c r="A3959" t="s">
        <v>9777</v>
      </c>
      <c r="B3959" t="s">
        <v>9779</v>
      </c>
    </row>
    <row r="3960" spans="1:2">
      <c r="A3960" t="s">
        <v>9780</v>
      </c>
      <c r="B3960" t="s">
        <v>9781</v>
      </c>
    </row>
    <row r="3961" spans="1:2">
      <c r="A3961" t="s">
        <v>9780</v>
      </c>
      <c r="B3961" t="s">
        <v>9782</v>
      </c>
    </row>
    <row r="3962" spans="1:2">
      <c r="A3962" t="s">
        <v>9783</v>
      </c>
      <c r="B3962" t="s">
        <v>9784</v>
      </c>
    </row>
    <row r="3963" spans="1:2">
      <c r="A3963" t="s">
        <v>9785</v>
      </c>
      <c r="B3963" t="s">
        <v>9786</v>
      </c>
    </row>
    <row r="3964" spans="1:2">
      <c r="A3964" t="s">
        <v>9785</v>
      </c>
      <c r="B3964" t="s">
        <v>9787</v>
      </c>
    </row>
    <row r="3965" spans="1:2">
      <c r="A3965" t="s">
        <v>9788</v>
      </c>
      <c r="B3965" t="s">
        <v>9789</v>
      </c>
    </row>
    <row r="3966" spans="1:2">
      <c r="A3966" t="s">
        <v>9788</v>
      </c>
      <c r="B3966" t="s">
        <v>9790</v>
      </c>
    </row>
    <row r="3967" spans="1:2">
      <c r="A3967" t="s">
        <v>9791</v>
      </c>
      <c r="B3967" t="s">
        <v>9792</v>
      </c>
    </row>
    <row r="3968" spans="1:2">
      <c r="A3968" t="s">
        <v>9791</v>
      </c>
      <c r="B3968" t="s">
        <v>9793</v>
      </c>
    </row>
    <row r="3969" spans="1:2">
      <c r="A3969" t="s">
        <v>9794</v>
      </c>
      <c r="B3969" t="s">
        <v>9795</v>
      </c>
    </row>
    <row r="3970" spans="1:2">
      <c r="A3970" t="s">
        <v>9794</v>
      </c>
      <c r="B3970" t="s">
        <v>9796</v>
      </c>
    </row>
    <row r="3971" spans="1:2">
      <c r="A3971" t="s">
        <v>9797</v>
      </c>
      <c r="B3971" t="s">
        <v>9798</v>
      </c>
    </row>
    <row r="3972" spans="1:2">
      <c r="A3972" t="s">
        <v>9797</v>
      </c>
      <c r="B3972" t="s">
        <v>9799</v>
      </c>
    </row>
    <row r="3973" spans="1:2">
      <c r="A3973" t="s">
        <v>9800</v>
      </c>
      <c r="B3973" t="s">
        <v>9801</v>
      </c>
    </row>
    <row r="3974" spans="1:2">
      <c r="A3974" t="s">
        <v>9800</v>
      </c>
      <c r="B3974" t="s">
        <v>9802</v>
      </c>
    </row>
    <row r="3975" spans="1:2">
      <c r="A3975" t="s">
        <v>9803</v>
      </c>
      <c r="B3975" t="s">
        <v>9804</v>
      </c>
    </row>
    <row r="3976" spans="1:2">
      <c r="A3976" t="s">
        <v>9803</v>
      </c>
      <c r="B3976" t="s">
        <v>9805</v>
      </c>
    </row>
    <row r="3977" spans="1:2">
      <c r="A3977" t="s">
        <v>9806</v>
      </c>
      <c r="B3977" t="s">
        <v>9807</v>
      </c>
    </row>
    <row r="3978" spans="1:2">
      <c r="A3978" t="s">
        <v>9806</v>
      </c>
      <c r="B3978" t="s">
        <v>9808</v>
      </c>
    </row>
    <row r="3979" spans="1:2">
      <c r="A3979" t="s">
        <v>9809</v>
      </c>
      <c r="B3979" t="s">
        <v>9810</v>
      </c>
    </row>
    <row r="3980" spans="1:2">
      <c r="A3980" t="s">
        <v>9809</v>
      </c>
      <c r="B3980" t="s">
        <v>9811</v>
      </c>
    </row>
    <row r="3981" spans="1:2">
      <c r="A3981" t="s">
        <v>9812</v>
      </c>
      <c r="B3981" t="s">
        <v>9813</v>
      </c>
    </row>
    <row r="3982" spans="1:2">
      <c r="A3982" t="s">
        <v>9814</v>
      </c>
      <c r="B3982" t="s">
        <v>9815</v>
      </c>
    </row>
    <row r="3983" spans="1:2">
      <c r="A3983" t="s">
        <v>9816</v>
      </c>
      <c r="B3983" t="s">
        <v>9817</v>
      </c>
    </row>
    <row r="3984" spans="1:2">
      <c r="A3984" t="s">
        <v>9816</v>
      </c>
      <c r="B3984" t="s">
        <v>9818</v>
      </c>
    </row>
    <row r="3985" spans="1:2">
      <c r="A3985" t="s">
        <v>9819</v>
      </c>
      <c r="B3985" t="s">
        <v>9820</v>
      </c>
    </row>
    <row r="3986" spans="1:2">
      <c r="A3986" t="s">
        <v>9821</v>
      </c>
      <c r="B3986" t="s">
        <v>9822</v>
      </c>
    </row>
    <row r="3987" spans="1:2">
      <c r="A3987" t="s">
        <v>9821</v>
      </c>
      <c r="B3987" t="s">
        <v>9823</v>
      </c>
    </row>
    <row r="3988" spans="1:2">
      <c r="A3988" t="s">
        <v>9824</v>
      </c>
      <c r="B3988" t="s">
        <v>9825</v>
      </c>
    </row>
    <row r="3989" spans="1:2">
      <c r="A3989" t="s">
        <v>9824</v>
      </c>
      <c r="B3989" t="s">
        <v>9826</v>
      </c>
    </row>
    <row r="3990" spans="1:2">
      <c r="A3990" t="s">
        <v>9827</v>
      </c>
      <c r="B3990" t="s">
        <v>9828</v>
      </c>
    </row>
    <row r="3991" spans="1:2">
      <c r="A3991" t="s">
        <v>9827</v>
      </c>
      <c r="B3991" t="s">
        <v>9829</v>
      </c>
    </row>
    <row r="3992" spans="1:2">
      <c r="A3992" t="s">
        <v>9830</v>
      </c>
      <c r="B3992" t="s">
        <v>9831</v>
      </c>
    </row>
    <row r="3993" spans="1:2">
      <c r="A3993" t="s">
        <v>9832</v>
      </c>
      <c r="B3993" t="s">
        <v>9833</v>
      </c>
    </row>
    <row r="3994" spans="1:2">
      <c r="A3994" t="s">
        <v>9832</v>
      </c>
      <c r="B3994" t="s">
        <v>9834</v>
      </c>
    </row>
    <row r="3995" spans="1:2">
      <c r="A3995" t="s">
        <v>9835</v>
      </c>
      <c r="B3995" t="s">
        <v>9836</v>
      </c>
    </row>
    <row r="3996" spans="1:2">
      <c r="A3996" t="s">
        <v>9835</v>
      </c>
      <c r="B3996" t="s">
        <v>9837</v>
      </c>
    </row>
    <row r="3997" spans="1:2">
      <c r="A3997" t="s">
        <v>9838</v>
      </c>
      <c r="B3997" t="s">
        <v>9839</v>
      </c>
    </row>
    <row r="3998" spans="1:2">
      <c r="A3998" t="s">
        <v>9840</v>
      </c>
      <c r="B3998" t="s">
        <v>9841</v>
      </c>
    </row>
    <row r="3999" spans="1:2">
      <c r="A3999" t="s">
        <v>9840</v>
      </c>
      <c r="B3999" t="s">
        <v>9842</v>
      </c>
    </row>
    <row r="4000" spans="1:2">
      <c r="A4000" t="s">
        <v>9843</v>
      </c>
      <c r="B4000" t="s">
        <v>9844</v>
      </c>
    </row>
    <row r="4001" spans="1:2">
      <c r="A4001" t="s">
        <v>9845</v>
      </c>
      <c r="B4001" t="s">
        <v>9846</v>
      </c>
    </row>
    <row r="4002" spans="1:2">
      <c r="A4002" t="s">
        <v>9845</v>
      </c>
      <c r="B4002" t="s">
        <v>9847</v>
      </c>
    </row>
    <row r="4003" spans="1:2">
      <c r="A4003" t="s">
        <v>9848</v>
      </c>
      <c r="B4003" t="s">
        <v>9849</v>
      </c>
    </row>
    <row r="4004" spans="1:2">
      <c r="A4004" t="s">
        <v>9848</v>
      </c>
      <c r="B4004" t="s">
        <v>9850</v>
      </c>
    </row>
    <row r="4005" spans="1:2">
      <c r="A4005" t="s">
        <v>9851</v>
      </c>
      <c r="B4005" t="s">
        <v>9852</v>
      </c>
    </row>
    <row r="4006" spans="1:2">
      <c r="A4006" t="s">
        <v>9851</v>
      </c>
      <c r="B4006" t="s">
        <v>9853</v>
      </c>
    </row>
    <row r="4007" spans="1:2">
      <c r="A4007" t="s">
        <v>9854</v>
      </c>
      <c r="B4007" t="s">
        <v>9855</v>
      </c>
    </row>
    <row r="4008" spans="1:2">
      <c r="A4008" t="s">
        <v>9854</v>
      </c>
      <c r="B4008" t="s">
        <v>9856</v>
      </c>
    </row>
    <row r="4009" spans="1:2">
      <c r="A4009" t="s">
        <v>9857</v>
      </c>
      <c r="B4009" t="s">
        <v>9858</v>
      </c>
    </row>
    <row r="4010" spans="1:2">
      <c r="A4010" t="s">
        <v>9857</v>
      </c>
      <c r="B4010" t="s">
        <v>9859</v>
      </c>
    </row>
    <row r="4011" spans="1:2">
      <c r="A4011" t="s">
        <v>9860</v>
      </c>
      <c r="B4011" t="s">
        <v>9861</v>
      </c>
    </row>
    <row r="4012" spans="1:2">
      <c r="A4012" t="s">
        <v>9860</v>
      </c>
      <c r="B4012" t="s">
        <v>9862</v>
      </c>
    </row>
    <row r="4013" spans="1:2">
      <c r="A4013" t="s">
        <v>9863</v>
      </c>
      <c r="B4013" t="s">
        <v>9864</v>
      </c>
    </row>
    <row r="4014" spans="1:2">
      <c r="A4014" t="s">
        <v>9865</v>
      </c>
      <c r="B4014" t="s">
        <v>9866</v>
      </c>
    </row>
    <row r="4015" spans="1:2">
      <c r="A4015" t="s">
        <v>9867</v>
      </c>
      <c r="B4015" t="s">
        <v>9868</v>
      </c>
    </row>
    <row r="4016" spans="1:2">
      <c r="A4016" t="s">
        <v>9867</v>
      </c>
      <c r="B4016" t="s">
        <v>9869</v>
      </c>
    </row>
    <row r="4017" spans="1:2">
      <c r="A4017" t="s">
        <v>9870</v>
      </c>
      <c r="B4017" t="s">
        <v>9871</v>
      </c>
    </row>
    <row r="4018" spans="1:2">
      <c r="A4018" t="s">
        <v>9870</v>
      </c>
      <c r="B4018" t="s">
        <v>9872</v>
      </c>
    </row>
    <row r="4019" spans="1:2">
      <c r="A4019" t="s">
        <v>9873</v>
      </c>
      <c r="B4019" t="s">
        <v>9874</v>
      </c>
    </row>
    <row r="4020" spans="1:2">
      <c r="A4020" t="s">
        <v>9873</v>
      </c>
      <c r="B4020" t="s">
        <v>9875</v>
      </c>
    </row>
    <row r="4021" spans="1:2">
      <c r="A4021" t="s">
        <v>9876</v>
      </c>
      <c r="B4021" t="s">
        <v>9877</v>
      </c>
    </row>
    <row r="4022" spans="1:2">
      <c r="A4022" t="s">
        <v>9876</v>
      </c>
      <c r="B4022" t="s">
        <v>9878</v>
      </c>
    </row>
    <row r="4023" spans="1:2">
      <c r="A4023" t="s">
        <v>9879</v>
      </c>
      <c r="B4023" t="s">
        <v>9880</v>
      </c>
    </row>
    <row r="4024" spans="1:2">
      <c r="A4024" t="s">
        <v>9879</v>
      </c>
      <c r="B4024" t="s">
        <v>9881</v>
      </c>
    </row>
    <row r="4025" spans="1:2">
      <c r="A4025" t="s">
        <v>9882</v>
      </c>
      <c r="B4025" t="s">
        <v>9883</v>
      </c>
    </row>
    <row r="4026" spans="1:2">
      <c r="A4026" t="s">
        <v>9884</v>
      </c>
      <c r="B4026" t="s">
        <v>9885</v>
      </c>
    </row>
    <row r="4027" spans="1:2">
      <c r="A4027" t="s">
        <v>9886</v>
      </c>
      <c r="B4027" t="s">
        <v>9887</v>
      </c>
    </row>
    <row r="4028" spans="1:2">
      <c r="A4028" t="s">
        <v>9888</v>
      </c>
      <c r="B4028" t="s">
        <v>9889</v>
      </c>
    </row>
    <row r="4029" spans="1:2">
      <c r="A4029" t="s">
        <v>9890</v>
      </c>
      <c r="B4029" t="s">
        <v>9891</v>
      </c>
    </row>
    <row r="4030" spans="1:2">
      <c r="A4030" t="s">
        <v>9892</v>
      </c>
      <c r="B4030" t="s">
        <v>9893</v>
      </c>
    </row>
    <row r="4031" spans="1:2">
      <c r="A4031" t="s">
        <v>9894</v>
      </c>
      <c r="B4031" t="s">
        <v>9895</v>
      </c>
    </row>
    <row r="4032" spans="1:2">
      <c r="A4032" t="s">
        <v>9896</v>
      </c>
      <c r="B4032" t="s">
        <v>9897</v>
      </c>
    </row>
    <row r="4033" spans="1:2">
      <c r="A4033" t="s">
        <v>9898</v>
      </c>
      <c r="B4033" t="s">
        <v>9899</v>
      </c>
    </row>
    <row r="4034" spans="1:2">
      <c r="A4034" t="s">
        <v>9900</v>
      </c>
      <c r="B4034" t="s">
        <v>9901</v>
      </c>
    </row>
    <row r="4035" spans="1:2">
      <c r="A4035" t="s">
        <v>9902</v>
      </c>
      <c r="B4035" t="s">
        <v>9903</v>
      </c>
    </row>
    <row r="4036" spans="1:2">
      <c r="A4036" t="s">
        <v>9904</v>
      </c>
      <c r="B4036" t="s">
        <v>9905</v>
      </c>
    </row>
    <row r="4037" spans="1:2">
      <c r="A4037" t="s">
        <v>9906</v>
      </c>
      <c r="B4037" t="s">
        <v>9907</v>
      </c>
    </row>
    <row r="4038" spans="1:2">
      <c r="A4038" t="s">
        <v>9908</v>
      </c>
      <c r="B4038" t="s">
        <v>9909</v>
      </c>
    </row>
    <row r="4039" spans="1:2">
      <c r="A4039" t="s">
        <v>9910</v>
      </c>
      <c r="B4039" t="s">
        <v>9911</v>
      </c>
    </row>
    <row r="4040" spans="1:2">
      <c r="A4040" t="s">
        <v>9912</v>
      </c>
      <c r="B4040" t="s">
        <v>9913</v>
      </c>
    </row>
    <row r="4041" spans="1:2">
      <c r="A4041" t="s">
        <v>9914</v>
      </c>
      <c r="B4041" t="s">
        <v>9915</v>
      </c>
    </row>
    <row r="4042" spans="1:2">
      <c r="A4042" t="s">
        <v>9916</v>
      </c>
      <c r="B4042" t="s">
        <v>9917</v>
      </c>
    </row>
    <row r="4043" spans="1:2">
      <c r="A4043" t="s">
        <v>9918</v>
      </c>
      <c r="B4043" t="s">
        <v>9919</v>
      </c>
    </row>
    <row r="4044" spans="1:2">
      <c r="A4044" t="s">
        <v>9918</v>
      </c>
      <c r="B4044" t="s">
        <v>9920</v>
      </c>
    </row>
    <row r="4045" spans="1:2">
      <c r="A4045" t="s">
        <v>9921</v>
      </c>
      <c r="B4045" t="s">
        <v>9922</v>
      </c>
    </row>
    <row r="4046" spans="1:2">
      <c r="A4046" t="s">
        <v>9921</v>
      </c>
      <c r="B4046" t="s">
        <v>9923</v>
      </c>
    </row>
    <row r="4047" spans="1:2">
      <c r="A4047" t="s">
        <v>9924</v>
      </c>
      <c r="B4047" t="s">
        <v>9925</v>
      </c>
    </row>
    <row r="4048" spans="1:2">
      <c r="A4048" t="s">
        <v>9926</v>
      </c>
      <c r="B4048" t="s">
        <v>9927</v>
      </c>
    </row>
    <row r="4049" spans="1:2">
      <c r="A4049" t="s">
        <v>9926</v>
      </c>
      <c r="B4049" t="s">
        <v>9928</v>
      </c>
    </row>
    <row r="4050" spans="1:2">
      <c r="A4050" t="s">
        <v>9929</v>
      </c>
      <c r="B4050" t="s">
        <v>9930</v>
      </c>
    </row>
    <row r="4051" spans="1:2">
      <c r="A4051" t="s">
        <v>9931</v>
      </c>
      <c r="B4051" t="s">
        <v>9932</v>
      </c>
    </row>
    <row r="4052" spans="1:2">
      <c r="A4052" t="s">
        <v>9931</v>
      </c>
      <c r="B4052" t="s">
        <v>9933</v>
      </c>
    </row>
    <row r="4053" spans="1:2">
      <c r="A4053" t="s">
        <v>9934</v>
      </c>
      <c r="B4053" t="s">
        <v>9935</v>
      </c>
    </row>
    <row r="4054" spans="1:2">
      <c r="A4054" t="s">
        <v>9934</v>
      </c>
      <c r="B4054" t="s">
        <v>9936</v>
      </c>
    </row>
    <row r="4055" spans="1:2">
      <c r="A4055" t="s">
        <v>9937</v>
      </c>
      <c r="B4055" t="s">
        <v>9938</v>
      </c>
    </row>
    <row r="4056" spans="1:2">
      <c r="A4056" t="s">
        <v>9937</v>
      </c>
      <c r="B4056" t="s">
        <v>9939</v>
      </c>
    </row>
    <row r="4057" spans="1:2">
      <c r="A4057" t="s">
        <v>9940</v>
      </c>
      <c r="B4057" t="s">
        <v>9941</v>
      </c>
    </row>
    <row r="4058" spans="1:2">
      <c r="A4058" t="s">
        <v>9940</v>
      </c>
      <c r="B4058" t="s">
        <v>9942</v>
      </c>
    </row>
    <row r="4059" spans="1:2">
      <c r="A4059" t="s">
        <v>9943</v>
      </c>
      <c r="B4059" t="s">
        <v>9944</v>
      </c>
    </row>
    <row r="4060" spans="1:2">
      <c r="A4060" t="s">
        <v>9943</v>
      </c>
      <c r="B4060" t="s">
        <v>9945</v>
      </c>
    </row>
    <row r="4061" spans="1:2">
      <c r="A4061" t="s">
        <v>9946</v>
      </c>
      <c r="B4061" t="s">
        <v>9947</v>
      </c>
    </row>
    <row r="4062" spans="1:2">
      <c r="A4062" t="s">
        <v>9946</v>
      </c>
      <c r="B4062" t="s">
        <v>9948</v>
      </c>
    </row>
    <row r="4063" spans="1:2">
      <c r="A4063" t="s">
        <v>9949</v>
      </c>
      <c r="B4063" t="s">
        <v>9950</v>
      </c>
    </row>
    <row r="4064" spans="1:2">
      <c r="A4064" t="s">
        <v>9949</v>
      </c>
      <c r="B4064" t="s">
        <v>9951</v>
      </c>
    </row>
    <row r="4065" spans="1:2">
      <c r="A4065" t="s">
        <v>9952</v>
      </c>
      <c r="B4065" t="s">
        <v>9953</v>
      </c>
    </row>
    <row r="4066" spans="1:2">
      <c r="A4066" t="s">
        <v>9952</v>
      </c>
      <c r="B4066" t="s">
        <v>9954</v>
      </c>
    </row>
    <row r="4067" spans="1:2">
      <c r="A4067" t="s">
        <v>9955</v>
      </c>
      <c r="B4067" t="s">
        <v>9956</v>
      </c>
    </row>
    <row r="4068" spans="1:2">
      <c r="A4068" t="s">
        <v>9955</v>
      </c>
      <c r="B4068" t="s">
        <v>9957</v>
      </c>
    </row>
    <row r="4069" spans="1:2">
      <c r="A4069" t="s">
        <v>9958</v>
      </c>
      <c r="B4069" t="s">
        <v>9959</v>
      </c>
    </row>
    <row r="4070" spans="1:2">
      <c r="A4070" t="s">
        <v>9958</v>
      </c>
      <c r="B4070" t="s">
        <v>9960</v>
      </c>
    </row>
    <row r="4071" spans="1:2">
      <c r="A4071" t="s">
        <v>9961</v>
      </c>
      <c r="B4071" t="s">
        <v>9962</v>
      </c>
    </row>
    <row r="4072" spans="1:2">
      <c r="A4072" t="s">
        <v>9961</v>
      </c>
      <c r="B4072" t="s">
        <v>9963</v>
      </c>
    </row>
    <row r="4073" spans="1:2">
      <c r="A4073" t="s">
        <v>9964</v>
      </c>
      <c r="B4073" t="s">
        <v>9965</v>
      </c>
    </row>
    <row r="4074" spans="1:2">
      <c r="A4074" t="s">
        <v>9966</v>
      </c>
      <c r="B4074" t="s">
        <v>9967</v>
      </c>
    </row>
    <row r="4075" spans="1:2">
      <c r="A4075" t="s">
        <v>9968</v>
      </c>
      <c r="B4075" t="s">
        <v>9969</v>
      </c>
    </row>
    <row r="4076" spans="1:2">
      <c r="A4076" t="s">
        <v>9970</v>
      </c>
      <c r="B4076" t="s">
        <v>9971</v>
      </c>
    </row>
    <row r="4077" spans="1:2">
      <c r="A4077" t="s">
        <v>9972</v>
      </c>
      <c r="B4077" t="s">
        <v>9973</v>
      </c>
    </row>
    <row r="4078" spans="1:2">
      <c r="A4078" t="s">
        <v>9974</v>
      </c>
      <c r="B4078" t="s">
        <v>9975</v>
      </c>
    </row>
    <row r="4079" spans="1:2">
      <c r="A4079" t="s">
        <v>9976</v>
      </c>
      <c r="B4079" t="s">
        <v>9977</v>
      </c>
    </row>
    <row r="4080" spans="1:2">
      <c r="A4080" t="s">
        <v>9978</v>
      </c>
      <c r="B4080" t="s">
        <v>9979</v>
      </c>
    </row>
    <row r="4081" spans="1:2">
      <c r="A4081" t="s">
        <v>9980</v>
      </c>
      <c r="B4081" t="s">
        <v>9981</v>
      </c>
    </row>
    <row r="4082" spans="1:2">
      <c r="A4082" t="s">
        <v>9982</v>
      </c>
      <c r="B4082" t="s">
        <v>9983</v>
      </c>
    </row>
    <row r="4083" spans="1:2">
      <c r="A4083" t="s">
        <v>9984</v>
      </c>
      <c r="B4083" t="s">
        <v>9985</v>
      </c>
    </row>
    <row r="4084" spans="1:2">
      <c r="A4084" t="s">
        <v>9986</v>
      </c>
      <c r="B4084" t="s">
        <v>9987</v>
      </c>
    </row>
    <row r="4085" spans="1:2">
      <c r="A4085" t="s">
        <v>9988</v>
      </c>
      <c r="B4085" t="s">
        <v>9989</v>
      </c>
    </row>
    <row r="4086" spans="1:2">
      <c r="A4086" t="s">
        <v>9990</v>
      </c>
      <c r="B4086" t="s">
        <v>9991</v>
      </c>
    </row>
    <row r="4087" spans="1:2">
      <c r="A4087" t="s">
        <v>9992</v>
      </c>
      <c r="B4087" t="s">
        <v>9993</v>
      </c>
    </row>
    <row r="4088" spans="1:2">
      <c r="A4088" t="s">
        <v>9994</v>
      </c>
      <c r="B4088" t="s">
        <v>9995</v>
      </c>
    </row>
    <row r="4089" spans="1:2">
      <c r="A4089" t="s">
        <v>9996</v>
      </c>
      <c r="B4089" t="s">
        <v>9997</v>
      </c>
    </row>
    <row r="4090" spans="1:2">
      <c r="A4090" t="s">
        <v>9998</v>
      </c>
      <c r="B4090" t="s">
        <v>9999</v>
      </c>
    </row>
    <row r="4091" spans="1:2">
      <c r="A4091" t="s">
        <v>10000</v>
      </c>
      <c r="B4091" t="s">
        <v>10001</v>
      </c>
    </row>
    <row r="4092" spans="1:2">
      <c r="A4092" t="s">
        <v>10002</v>
      </c>
      <c r="B4092" t="s">
        <v>10003</v>
      </c>
    </row>
    <row r="4093" spans="1:2">
      <c r="A4093" t="s">
        <v>10004</v>
      </c>
      <c r="B4093" t="s">
        <v>10005</v>
      </c>
    </row>
    <row r="4094" spans="1:2">
      <c r="A4094" t="s">
        <v>10006</v>
      </c>
      <c r="B4094" t="s">
        <v>10007</v>
      </c>
    </row>
    <row r="4095" spans="1:2">
      <c r="A4095" t="s">
        <v>10008</v>
      </c>
      <c r="B4095" t="s">
        <v>10009</v>
      </c>
    </row>
    <row r="4096" spans="1:2">
      <c r="A4096" t="s">
        <v>10010</v>
      </c>
      <c r="B4096" t="s">
        <v>10011</v>
      </c>
    </row>
    <row r="4097" spans="1:2">
      <c r="A4097" t="s">
        <v>10012</v>
      </c>
      <c r="B4097" t="s">
        <v>10013</v>
      </c>
    </row>
    <row r="4098" spans="1:2">
      <c r="A4098" t="s">
        <v>10014</v>
      </c>
      <c r="B4098" t="s">
        <v>10015</v>
      </c>
    </row>
    <row r="4099" spans="1:2">
      <c r="A4099" t="s">
        <v>10016</v>
      </c>
      <c r="B4099" t="s">
        <v>10017</v>
      </c>
    </row>
    <row r="4100" spans="1:2">
      <c r="A4100" t="s">
        <v>10018</v>
      </c>
      <c r="B4100" t="s">
        <v>10019</v>
      </c>
    </row>
    <row r="4101" spans="1:2">
      <c r="A4101" t="s">
        <v>10020</v>
      </c>
      <c r="B4101" t="s">
        <v>10021</v>
      </c>
    </row>
    <row r="4102" spans="1:2">
      <c r="A4102" t="s">
        <v>10022</v>
      </c>
      <c r="B4102" t="s">
        <v>10023</v>
      </c>
    </row>
    <row r="4103" spans="1:2">
      <c r="A4103" t="s">
        <v>10024</v>
      </c>
      <c r="B4103" t="s">
        <v>10025</v>
      </c>
    </row>
    <row r="4104" spans="1:2">
      <c r="A4104" t="s">
        <v>10026</v>
      </c>
      <c r="B4104" t="s">
        <v>10027</v>
      </c>
    </row>
    <row r="4105" spans="1:2">
      <c r="A4105" t="s">
        <v>10028</v>
      </c>
      <c r="B4105" t="s">
        <v>10029</v>
      </c>
    </row>
    <row r="4106" spans="1:2">
      <c r="A4106" t="s">
        <v>10030</v>
      </c>
      <c r="B4106" t="s">
        <v>10031</v>
      </c>
    </row>
    <row r="4107" spans="1:2">
      <c r="A4107" t="s">
        <v>10032</v>
      </c>
      <c r="B4107" t="s">
        <v>10033</v>
      </c>
    </row>
    <row r="4108" spans="1:2">
      <c r="A4108" t="s">
        <v>10034</v>
      </c>
      <c r="B4108" t="s">
        <v>10035</v>
      </c>
    </row>
    <row r="4109" spans="1:2">
      <c r="A4109" t="s">
        <v>10036</v>
      </c>
      <c r="B4109" t="s">
        <v>10037</v>
      </c>
    </row>
    <row r="4110" spans="1:2">
      <c r="A4110" t="s">
        <v>10038</v>
      </c>
      <c r="B4110" t="s">
        <v>10039</v>
      </c>
    </row>
    <row r="4111" spans="1:2">
      <c r="A4111" t="s">
        <v>10040</v>
      </c>
      <c r="B4111" t="s">
        <v>10041</v>
      </c>
    </row>
    <row r="4112" spans="1:2">
      <c r="A4112" t="s">
        <v>10042</v>
      </c>
      <c r="B4112" t="s">
        <v>10043</v>
      </c>
    </row>
    <row r="4113" spans="1:2">
      <c r="A4113" t="s">
        <v>10044</v>
      </c>
      <c r="B4113" t="s">
        <v>10045</v>
      </c>
    </row>
    <row r="4114" spans="1:2">
      <c r="A4114" t="s">
        <v>10046</v>
      </c>
      <c r="B4114" t="s">
        <v>10047</v>
      </c>
    </row>
    <row r="4115" spans="1:2">
      <c r="A4115" t="s">
        <v>10048</v>
      </c>
      <c r="B4115" t="s">
        <v>10049</v>
      </c>
    </row>
    <row r="4116" spans="1:2">
      <c r="A4116" t="s">
        <v>10050</v>
      </c>
      <c r="B4116" t="s">
        <v>10051</v>
      </c>
    </row>
    <row r="4117" spans="1:2">
      <c r="A4117" t="s">
        <v>10052</v>
      </c>
      <c r="B4117" t="s">
        <v>10053</v>
      </c>
    </row>
    <row r="4118" spans="1:2">
      <c r="A4118" t="s">
        <v>10054</v>
      </c>
      <c r="B4118" t="s">
        <v>10055</v>
      </c>
    </row>
    <row r="4119" spans="1:2">
      <c r="A4119" t="s">
        <v>10056</v>
      </c>
      <c r="B4119" t="s">
        <v>10057</v>
      </c>
    </row>
    <row r="4120" spans="1:2">
      <c r="A4120" t="s">
        <v>10058</v>
      </c>
      <c r="B4120" t="s">
        <v>10059</v>
      </c>
    </row>
    <row r="4121" spans="1:2">
      <c r="A4121" t="s">
        <v>10060</v>
      </c>
      <c r="B4121" t="s">
        <v>10061</v>
      </c>
    </row>
    <row r="4122" spans="1:2">
      <c r="A4122" t="s">
        <v>10062</v>
      </c>
      <c r="B4122" t="s">
        <v>10063</v>
      </c>
    </row>
    <row r="4123" spans="1:2">
      <c r="A4123" t="s">
        <v>10064</v>
      </c>
      <c r="B4123" t="s">
        <v>10065</v>
      </c>
    </row>
    <row r="4124" spans="1:2">
      <c r="A4124" t="s">
        <v>10066</v>
      </c>
      <c r="B4124" t="s">
        <v>10067</v>
      </c>
    </row>
    <row r="4125" spans="1:2">
      <c r="A4125" t="s">
        <v>10068</v>
      </c>
      <c r="B4125" t="s">
        <v>10069</v>
      </c>
    </row>
    <row r="4126" spans="1:2">
      <c r="A4126" t="s">
        <v>10070</v>
      </c>
      <c r="B4126" t="s">
        <v>10071</v>
      </c>
    </row>
    <row r="4127" spans="1:2">
      <c r="A4127" t="s">
        <v>10072</v>
      </c>
      <c r="B4127" t="s">
        <v>10073</v>
      </c>
    </row>
    <row r="4128" spans="1:2">
      <c r="A4128" t="s">
        <v>10074</v>
      </c>
      <c r="B4128" t="s">
        <v>10075</v>
      </c>
    </row>
    <row r="4129" spans="1:2">
      <c r="A4129" t="s">
        <v>10076</v>
      </c>
      <c r="B4129" t="s">
        <v>10077</v>
      </c>
    </row>
    <row r="4130" spans="1:2">
      <c r="A4130" t="s">
        <v>10078</v>
      </c>
      <c r="B4130" t="s">
        <v>10079</v>
      </c>
    </row>
    <row r="4131" spans="1:2">
      <c r="A4131" t="s">
        <v>10080</v>
      </c>
      <c r="B4131" t="s">
        <v>10081</v>
      </c>
    </row>
    <row r="4132" spans="1:2">
      <c r="A4132" t="s">
        <v>10082</v>
      </c>
      <c r="B4132" t="s">
        <v>10083</v>
      </c>
    </row>
    <row r="4133" spans="1:2">
      <c r="A4133" t="s">
        <v>10084</v>
      </c>
      <c r="B4133" t="s">
        <v>10085</v>
      </c>
    </row>
    <row r="4134" spans="1:2">
      <c r="A4134" t="s">
        <v>10086</v>
      </c>
      <c r="B4134" t="s">
        <v>10087</v>
      </c>
    </row>
    <row r="4135" spans="1:2">
      <c r="A4135" t="s">
        <v>10088</v>
      </c>
      <c r="B4135" t="s">
        <v>10089</v>
      </c>
    </row>
    <row r="4136" spans="1:2">
      <c r="A4136" t="s">
        <v>10090</v>
      </c>
      <c r="B4136" t="s">
        <v>10091</v>
      </c>
    </row>
    <row r="4137" spans="1:2">
      <c r="A4137" t="s">
        <v>10092</v>
      </c>
      <c r="B4137" t="s">
        <v>10093</v>
      </c>
    </row>
    <row r="4138" spans="1:2">
      <c r="A4138" t="s">
        <v>10094</v>
      </c>
      <c r="B4138" t="s">
        <v>10095</v>
      </c>
    </row>
    <row r="4139" spans="1:2">
      <c r="A4139" t="s">
        <v>10096</v>
      </c>
      <c r="B4139" t="s">
        <v>10097</v>
      </c>
    </row>
    <row r="4140" spans="1:2">
      <c r="A4140" t="s">
        <v>10098</v>
      </c>
      <c r="B4140" t="s">
        <v>10099</v>
      </c>
    </row>
    <row r="4141" spans="1:2">
      <c r="A4141" t="s">
        <v>10100</v>
      </c>
      <c r="B4141" t="s">
        <v>10101</v>
      </c>
    </row>
    <row r="4142" spans="1:2">
      <c r="A4142" t="s">
        <v>10102</v>
      </c>
      <c r="B4142" t="s">
        <v>10103</v>
      </c>
    </row>
    <row r="4143" spans="1:2">
      <c r="A4143" t="s">
        <v>10104</v>
      </c>
      <c r="B4143" t="s">
        <v>10105</v>
      </c>
    </row>
    <row r="4144" spans="1:2">
      <c r="A4144" t="s">
        <v>10106</v>
      </c>
      <c r="B4144" t="s">
        <v>10107</v>
      </c>
    </row>
    <row r="4145" spans="1:2">
      <c r="A4145" t="s">
        <v>10108</v>
      </c>
      <c r="B4145" t="s">
        <v>10109</v>
      </c>
    </row>
    <row r="4146" spans="1:2">
      <c r="A4146" t="s">
        <v>10110</v>
      </c>
      <c r="B4146" t="s">
        <v>10111</v>
      </c>
    </row>
    <row r="4147" spans="1:2">
      <c r="A4147" t="s">
        <v>10112</v>
      </c>
      <c r="B4147" t="s">
        <v>10113</v>
      </c>
    </row>
    <row r="4148" spans="1:2">
      <c r="A4148" t="s">
        <v>10114</v>
      </c>
      <c r="B4148" t="s">
        <v>10115</v>
      </c>
    </row>
    <row r="4149" spans="1:2">
      <c r="A4149" t="s">
        <v>10116</v>
      </c>
      <c r="B4149" t="s">
        <v>10117</v>
      </c>
    </row>
    <row r="4150" spans="1:2">
      <c r="A4150" t="s">
        <v>10118</v>
      </c>
      <c r="B4150" t="s">
        <v>10119</v>
      </c>
    </row>
    <row r="4151" spans="1:2">
      <c r="A4151" t="s">
        <v>10120</v>
      </c>
      <c r="B4151" t="s">
        <v>10121</v>
      </c>
    </row>
    <row r="4152" spans="1:2">
      <c r="A4152" t="s">
        <v>10122</v>
      </c>
      <c r="B4152" t="s">
        <v>10123</v>
      </c>
    </row>
    <row r="4153" spans="1:2">
      <c r="A4153" t="s">
        <v>10124</v>
      </c>
      <c r="B4153" t="s">
        <v>10125</v>
      </c>
    </row>
    <row r="4154" spans="1:2">
      <c r="A4154" t="s">
        <v>10126</v>
      </c>
      <c r="B4154" t="s">
        <v>10127</v>
      </c>
    </row>
    <row r="4155" spans="1:2">
      <c r="A4155" t="s">
        <v>10128</v>
      </c>
      <c r="B4155" t="s">
        <v>10129</v>
      </c>
    </row>
    <row r="4156" spans="1:2">
      <c r="A4156" t="s">
        <v>10130</v>
      </c>
      <c r="B4156" t="s">
        <v>10131</v>
      </c>
    </row>
    <row r="4157" spans="1:2">
      <c r="A4157" t="s">
        <v>10132</v>
      </c>
      <c r="B4157" t="s">
        <v>10133</v>
      </c>
    </row>
    <row r="4158" spans="1:2">
      <c r="A4158" t="s">
        <v>10134</v>
      </c>
      <c r="B4158" t="s">
        <v>10135</v>
      </c>
    </row>
    <row r="4159" spans="1:2">
      <c r="A4159" t="s">
        <v>10136</v>
      </c>
      <c r="B4159" t="s">
        <v>10137</v>
      </c>
    </row>
    <row r="4160" spans="1:2">
      <c r="A4160" t="s">
        <v>10138</v>
      </c>
      <c r="B4160" t="s">
        <v>10139</v>
      </c>
    </row>
    <row r="4161" spans="1:2">
      <c r="A4161" t="s">
        <v>10140</v>
      </c>
      <c r="B4161" t="s">
        <v>10141</v>
      </c>
    </row>
    <row r="4162" spans="1:2">
      <c r="A4162" t="s">
        <v>10142</v>
      </c>
      <c r="B4162" t="s">
        <v>10143</v>
      </c>
    </row>
    <row r="4163" spans="1:2">
      <c r="A4163" t="s">
        <v>10144</v>
      </c>
      <c r="B4163" t="s">
        <v>10145</v>
      </c>
    </row>
    <row r="4164" spans="1:2">
      <c r="A4164" t="s">
        <v>10146</v>
      </c>
      <c r="B4164" t="s">
        <v>10147</v>
      </c>
    </row>
    <row r="4165" spans="1:2">
      <c r="A4165" t="s">
        <v>10148</v>
      </c>
      <c r="B4165" t="s">
        <v>10149</v>
      </c>
    </row>
    <row r="4166" spans="1:2">
      <c r="A4166" t="s">
        <v>10150</v>
      </c>
      <c r="B4166" t="s">
        <v>10151</v>
      </c>
    </row>
    <row r="4167" spans="1:2">
      <c r="A4167" t="s">
        <v>10152</v>
      </c>
      <c r="B4167" t="s">
        <v>10153</v>
      </c>
    </row>
    <row r="4168" spans="1:2">
      <c r="A4168" t="s">
        <v>10154</v>
      </c>
      <c r="B4168" t="s">
        <v>10155</v>
      </c>
    </row>
    <row r="4169" spans="1:2">
      <c r="A4169" t="s">
        <v>10156</v>
      </c>
      <c r="B4169" t="s">
        <v>10157</v>
      </c>
    </row>
    <row r="4170" spans="1:2">
      <c r="A4170" t="s">
        <v>10158</v>
      </c>
      <c r="B4170" t="s">
        <v>10159</v>
      </c>
    </row>
    <row r="4171" spans="1:2">
      <c r="A4171" t="s">
        <v>10160</v>
      </c>
      <c r="B4171" t="s">
        <v>10161</v>
      </c>
    </row>
    <row r="4172" spans="1:2">
      <c r="A4172" t="s">
        <v>10162</v>
      </c>
      <c r="B4172" t="s">
        <v>10163</v>
      </c>
    </row>
    <row r="4173" spans="1:2">
      <c r="A4173" t="s">
        <v>10164</v>
      </c>
      <c r="B4173" t="s">
        <v>10165</v>
      </c>
    </row>
    <row r="4174" spans="1:2">
      <c r="A4174" t="s">
        <v>10166</v>
      </c>
      <c r="B4174" t="s">
        <v>10167</v>
      </c>
    </row>
    <row r="4175" spans="1:2">
      <c r="A4175" t="s">
        <v>10168</v>
      </c>
      <c r="B4175" t="s">
        <v>10169</v>
      </c>
    </row>
    <row r="4176" spans="1:2">
      <c r="A4176" t="s">
        <v>10170</v>
      </c>
      <c r="B4176" t="s">
        <v>10171</v>
      </c>
    </row>
    <row r="4177" spans="1:2">
      <c r="A4177" t="s">
        <v>10172</v>
      </c>
      <c r="B4177" t="s">
        <v>10173</v>
      </c>
    </row>
    <row r="4178" spans="1:2">
      <c r="A4178" t="s">
        <v>10174</v>
      </c>
      <c r="B4178" t="s">
        <v>10175</v>
      </c>
    </row>
    <row r="4179" spans="1:2">
      <c r="A4179" t="s">
        <v>10176</v>
      </c>
      <c r="B4179" t="s">
        <v>10177</v>
      </c>
    </row>
    <row r="4180" spans="1:2">
      <c r="A4180" t="s">
        <v>10178</v>
      </c>
      <c r="B4180" t="s">
        <v>10179</v>
      </c>
    </row>
    <row r="4181" spans="1:2">
      <c r="A4181" t="s">
        <v>10180</v>
      </c>
      <c r="B4181" t="s">
        <v>10181</v>
      </c>
    </row>
    <row r="4182" spans="1:2">
      <c r="A4182" t="s">
        <v>10182</v>
      </c>
      <c r="B4182" t="s">
        <v>10183</v>
      </c>
    </row>
    <row r="4183" spans="1:2">
      <c r="A4183" t="s">
        <v>10184</v>
      </c>
      <c r="B4183" t="s">
        <v>10185</v>
      </c>
    </row>
    <row r="4184" spans="1:2">
      <c r="A4184" t="s">
        <v>10186</v>
      </c>
      <c r="B4184" t="s">
        <v>10187</v>
      </c>
    </row>
    <row r="4185" spans="1:2">
      <c r="A4185" t="s">
        <v>10188</v>
      </c>
      <c r="B4185" t="s">
        <v>10189</v>
      </c>
    </row>
    <row r="4186" spans="1:2">
      <c r="A4186" t="s">
        <v>10190</v>
      </c>
      <c r="B4186" t="s">
        <v>10191</v>
      </c>
    </row>
    <row r="4187" spans="1:2">
      <c r="A4187" t="s">
        <v>10192</v>
      </c>
      <c r="B4187" t="s">
        <v>10193</v>
      </c>
    </row>
    <row r="4188" spans="1:2">
      <c r="A4188" t="s">
        <v>10194</v>
      </c>
      <c r="B4188" t="s">
        <v>10195</v>
      </c>
    </row>
    <row r="4189" spans="1:2">
      <c r="A4189" t="s">
        <v>10196</v>
      </c>
      <c r="B4189" t="s">
        <v>10197</v>
      </c>
    </row>
    <row r="4190" spans="1:2">
      <c r="A4190" t="s">
        <v>10198</v>
      </c>
      <c r="B4190" t="s">
        <v>10199</v>
      </c>
    </row>
    <row r="4191" spans="1:2">
      <c r="A4191" t="s">
        <v>10200</v>
      </c>
      <c r="B4191" t="s">
        <v>10201</v>
      </c>
    </row>
    <row r="4192" spans="1:2">
      <c r="A4192" t="s">
        <v>10202</v>
      </c>
      <c r="B4192" t="s">
        <v>10203</v>
      </c>
    </row>
    <row r="4193" spans="1:2">
      <c r="A4193" t="s">
        <v>10204</v>
      </c>
      <c r="B4193" t="s">
        <v>10205</v>
      </c>
    </row>
    <row r="4194" spans="1:2">
      <c r="A4194" t="s">
        <v>10206</v>
      </c>
      <c r="B4194" t="s">
        <v>10207</v>
      </c>
    </row>
    <row r="4195" spans="1:2">
      <c r="A4195" t="s">
        <v>10208</v>
      </c>
      <c r="B4195" t="s">
        <v>10209</v>
      </c>
    </row>
    <row r="4196" spans="1:2">
      <c r="A4196" t="s">
        <v>10210</v>
      </c>
      <c r="B4196" t="s">
        <v>10211</v>
      </c>
    </row>
    <row r="4197" spans="1:2">
      <c r="A4197" t="s">
        <v>10212</v>
      </c>
      <c r="B4197" t="s">
        <v>10213</v>
      </c>
    </row>
    <row r="4198" spans="1:2">
      <c r="A4198" t="s">
        <v>10214</v>
      </c>
      <c r="B4198" t="s">
        <v>10215</v>
      </c>
    </row>
    <row r="4199" spans="1:2">
      <c r="A4199" t="s">
        <v>10216</v>
      </c>
      <c r="B4199" t="s">
        <v>10217</v>
      </c>
    </row>
    <row r="4200" spans="1:2">
      <c r="A4200" t="s">
        <v>10218</v>
      </c>
      <c r="B4200" t="s">
        <v>10219</v>
      </c>
    </row>
    <row r="4201" spans="1:2">
      <c r="A4201" t="s">
        <v>10220</v>
      </c>
      <c r="B4201" t="s">
        <v>10221</v>
      </c>
    </row>
    <row r="4202" spans="1:2">
      <c r="A4202" t="s">
        <v>10222</v>
      </c>
      <c r="B4202" t="s">
        <v>10223</v>
      </c>
    </row>
    <row r="4203" spans="1:2">
      <c r="A4203" t="s">
        <v>10224</v>
      </c>
      <c r="B4203" t="s">
        <v>10225</v>
      </c>
    </row>
    <row r="4204" spans="1:2">
      <c r="A4204" t="s">
        <v>10226</v>
      </c>
      <c r="B4204" t="s">
        <v>10227</v>
      </c>
    </row>
    <row r="4205" spans="1:2">
      <c r="A4205" t="s">
        <v>10228</v>
      </c>
      <c r="B4205" t="s">
        <v>10229</v>
      </c>
    </row>
    <row r="4206" spans="1:2">
      <c r="A4206" t="s">
        <v>10230</v>
      </c>
      <c r="B4206" t="s">
        <v>10231</v>
      </c>
    </row>
    <row r="4207" spans="1:2">
      <c r="A4207" t="s">
        <v>10230</v>
      </c>
      <c r="B4207" t="s">
        <v>10232</v>
      </c>
    </row>
    <row r="4208" spans="1:2">
      <c r="A4208" t="s">
        <v>10233</v>
      </c>
      <c r="B4208" t="s">
        <v>10234</v>
      </c>
    </row>
    <row r="4209" spans="1:2">
      <c r="A4209" t="s">
        <v>10233</v>
      </c>
      <c r="B4209" t="s">
        <v>10235</v>
      </c>
    </row>
    <row r="4210" spans="1:2">
      <c r="A4210" t="s">
        <v>10236</v>
      </c>
      <c r="B4210" t="s">
        <v>10237</v>
      </c>
    </row>
    <row r="4211" spans="1:2">
      <c r="A4211" t="s">
        <v>10236</v>
      </c>
      <c r="B4211" t="s">
        <v>10238</v>
      </c>
    </row>
    <row r="4212" spans="1:2">
      <c r="A4212" t="s">
        <v>10239</v>
      </c>
      <c r="B4212" t="s">
        <v>10240</v>
      </c>
    </row>
    <row r="4213" spans="1:2">
      <c r="A4213" t="s">
        <v>10239</v>
      </c>
      <c r="B4213" t="s">
        <v>10241</v>
      </c>
    </row>
    <row r="4214" spans="1:2">
      <c r="A4214" t="s">
        <v>10242</v>
      </c>
      <c r="B4214" t="s">
        <v>10243</v>
      </c>
    </row>
    <row r="4215" spans="1:2">
      <c r="A4215" t="s">
        <v>10242</v>
      </c>
      <c r="B4215" t="s">
        <v>10244</v>
      </c>
    </row>
    <row r="4216" spans="1:2">
      <c r="A4216" t="s">
        <v>10245</v>
      </c>
      <c r="B4216" t="s">
        <v>10246</v>
      </c>
    </row>
    <row r="4217" spans="1:2">
      <c r="A4217" t="s">
        <v>10245</v>
      </c>
      <c r="B4217" t="s">
        <v>10247</v>
      </c>
    </row>
    <row r="4218" spans="1:2">
      <c r="A4218" t="s">
        <v>10248</v>
      </c>
      <c r="B4218" t="s">
        <v>10249</v>
      </c>
    </row>
    <row r="4219" spans="1:2">
      <c r="A4219" t="s">
        <v>10248</v>
      </c>
      <c r="B4219" t="s">
        <v>10250</v>
      </c>
    </row>
    <row r="4220" spans="1:2">
      <c r="A4220" t="s">
        <v>10251</v>
      </c>
      <c r="B4220" t="s">
        <v>10252</v>
      </c>
    </row>
    <row r="4221" spans="1:2">
      <c r="A4221" t="s">
        <v>10251</v>
      </c>
      <c r="B4221" t="s">
        <v>10253</v>
      </c>
    </row>
    <row r="4222" spans="1:2">
      <c r="A4222" t="s">
        <v>10254</v>
      </c>
      <c r="B4222" t="s">
        <v>10255</v>
      </c>
    </row>
    <row r="4223" spans="1:2">
      <c r="A4223" t="s">
        <v>10254</v>
      </c>
      <c r="B4223" t="s">
        <v>10256</v>
      </c>
    </row>
    <row r="4224" spans="1:2">
      <c r="A4224" t="s">
        <v>10257</v>
      </c>
      <c r="B4224" t="s">
        <v>10258</v>
      </c>
    </row>
    <row r="4225" spans="1:2">
      <c r="A4225" t="s">
        <v>10257</v>
      </c>
      <c r="B4225" t="s">
        <v>10259</v>
      </c>
    </row>
    <row r="4226" spans="1:2">
      <c r="A4226" t="s">
        <v>10260</v>
      </c>
      <c r="B4226" t="s">
        <v>10261</v>
      </c>
    </row>
    <row r="4227" spans="1:2">
      <c r="A4227" t="s">
        <v>10260</v>
      </c>
      <c r="B4227" t="s">
        <v>10262</v>
      </c>
    </row>
    <row r="4228" spans="1:2">
      <c r="A4228" t="s">
        <v>10263</v>
      </c>
      <c r="B4228" t="s">
        <v>10264</v>
      </c>
    </row>
    <row r="4229" spans="1:2">
      <c r="A4229" t="s">
        <v>10263</v>
      </c>
      <c r="B4229" t="s">
        <v>10265</v>
      </c>
    </row>
    <row r="4230" spans="1:2">
      <c r="A4230" t="s">
        <v>10266</v>
      </c>
      <c r="B4230" t="s">
        <v>10267</v>
      </c>
    </row>
    <row r="4231" spans="1:2">
      <c r="A4231" t="s">
        <v>10266</v>
      </c>
      <c r="B4231" t="s">
        <v>10268</v>
      </c>
    </row>
    <row r="4232" spans="1:2">
      <c r="A4232" t="s">
        <v>10269</v>
      </c>
      <c r="B4232" t="s">
        <v>294</v>
      </c>
    </row>
    <row r="4233" spans="1:2">
      <c r="A4233" t="s">
        <v>10269</v>
      </c>
      <c r="B4233" t="s">
        <v>10270</v>
      </c>
    </row>
    <row r="4234" spans="1:2">
      <c r="A4234" t="s">
        <v>10271</v>
      </c>
      <c r="B4234" t="s">
        <v>10272</v>
      </c>
    </row>
    <row r="4235" spans="1:2">
      <c r="A4235" t="s">
        <v>10271</v>
      </c>
      <c r="B4235" t="s">
        <v>10273</v>
      </c>
    </row>
    <row r="4236" spans="1:2">
      <c r="A4236" t="s">
        <v>10274</v>
      </c>
      <c r="B4236" t="s">
        <v>10275</v>
      </c>
    </row>
    <row r="4237" spans="1:2">
      <c r="A4237" t="s">
        <v>10274</v>
      </c>
      <c r="B4237" t="s">
        <v>10276</v>
      </c>
    </row>
    <row r="4238" spans="1:2">
      <c r="A4238" t="s">
        <v>10277</v>
      </c>
      <c r="B4238" t="s">
        <v>10278</v>
      </c>
    </row>
    <row r="4239" spans="1:2">
      <c r="A4239" t="s">
        <v>10277</v>
      </c>
      <c r="B4239" t="s">
        <v>10279</v>
      </c>
    </row>
    <row r="4240" spans="1:2">
      <c r="A4240" t="s">
        <v>10280</v>
      </c>
      <c r="B4240" t="s">
        <v>10281</v>
      </c>
    </row>
    <row r="4241" spans="1:2">
      <c r="A4241" t="s">
        <v>10280</v>
      </c>
      <c r="B4241" t="s">
        <v>10282</v>
      </c>
    </row>
    <row r="4242" spans="1:2">
      <c r="A4242" t="s">
        <v>10283</v>
      </c>
      <c r="B4242" t="s">
        <v>10284</v>
      </c>
    </row>
    <row r="4243" spans="1:2">
      <c r="A4243" t="s">
        <v>10283</v>
      </c>
      <c r="B4243" t="s">
        <v>10285</v>
      </c>
    </row>
    <row r="4244" spans="1:2">
      <c r="A4244" t="s">
        <v>10286</v>
      </c>
      <c r="B4244" t="s">
        <v>266</v>
      </c>
    </row>
    <row r="4245" spans="1:2">
      <c r="A4245" t="s">
        <v>10286</v>
      </c>
      <c r="B4245" t="s">
        <v>10287</v>
      </c>
    </row>
    <row r="4246" spans="1:2">
      <c r="A4246" t="s">
        <v>10288</v>
      </c>
      <c r="B4246" t="s">
        <v>10289</v>
      </c>
    </row>
    <row r="4247" spans="1:2">
      <c r="A4247" t="s">
        <v>10288</v>
      </c>
      <c r="B4247" t="s">
        <v>10290</v>
      </c>
    </row>
    <row r="4248" spans="1:2">
      <c r="A4248" t="s">
        <v>10291</v>
      </c>
      <c r="B4248" t="s">
        <v>10292</v>
      </c>
    </row>
    <row r="4249" spans="1:2">
      <c r="A4249" t="s">
        <v>10291</v>
      </c>
      <c r="B4249" t="s">
        <v>10293</v>
      </c>
    </row>
    <row r="4250" spans="1:2">
      <c r="A4250" t="s">
        <v>10294</v>
      </c>
      <c r="B4250" t="s">
        <v>10295</v>
      </c>
    </row>
    <row r="4251" spans="1:2">
      <c r="A4251" t="s">
        <v>10294</v>
      </c>
      <c r="B4251" t="s">
        <v>10296</v>
      </c>
    </row>
    <row r="4252" spans="1:2">
      <c r="A4252" t="s">
        <v>10297</v>
      </c>
      <c r="B4252" t="s">
        <v>10298</v>
      </c>
    </row>
    <row r="4253" spans="1:2">
      <c r="A4253" t="s">
        <v>10297</v>
      </c>
      <c r="B4253" t="s">
        <v>10299</v>
      </c>
    </row>
    <row r="4254" spans="1:2">
      <c r="A4254" t="s">
        <v>10300</v>
      </c>
      <c r="B4254" t="s">
        <v>10301</v>
      </c>
    </row>
    <row r="4255" spans="1:2">
      <c r="A4255" t="s">
        <v>10300</v>
      </c>
      <c r="B4255" t="s">
        <v>10302</v>
      </c>
    </row>
    <row r="4256" spans="1:2">
      <c r="A4256" t="s">
        <v>10303</v>
      </c>
      <c r="B4256" t="s">
        <v>10304</v>
      </c>
    </row>
    <row r="4257" spans="1:2">
      <c r="A4257" t="s">
        <v>10303</v>
      </c>
      <c r="B4257" t="s">
        <v>10305</v>
      </c>
    </row>
    <row r="4258" spans="1:2">
      <c r="A4258" t="s">
        <v>10306</v>
      </c>
      <c r="B4258" t="s">
        <v>10307</v>
      </c>
    </row>
    <row r="4259" spans="1:2">
      <c r="A4259" t="s">
        <v>10306</v>
      </c>
      <c r="B4259" t="s">
        <v>10308</v>
      </c>
    </row>
    <row r="4260" spans="1:2">
      <c r="A4260" t="s">
        <v>10309</v>
      </c>
      <c r="B4260" t="s">
        <v>10310</v>
      </c>
    </row>
    <row r="4261" spans="1:2">
      <c r="A4261" t="s">
        <v>10309</v>
      </c>
      <c r="B4261" t="s">
        <v>10311</v>
      </c>
    </row>
    <row r="4262" spans="1:2">
      <c r="A4262" t="s">
        <v>10312</v>
      </c>
      <c r="B4262" t="s">
        <v>10313</v>
      </c>
    </row>
    <row r="4263" spans="1:2">
      <c r="A4263" t="s">
        <v>10312</v>
      </c>
      <c r="B4263" t="s">
        <v>10314</v>
      </c>
    </row>
    <row r="4264" spans="1:2">
      <c r="A4264" t="s">
        <v>10315</v>
      </c>
      <c r="B4264" t="s">
        <v>10316</v>
      </c>
    </row>
    <row r="4265" spans="1:2">
      <c r="A4265" t="s">
        <v>10315</v>
      </c>
      <c r="B4265" t="s">
        <v>10317</v>
      </c>
    </row>
    <row r="4266" spans="1:2">
      <c r="A4266" t="s">
        <v>10318</v>
      </c>
      <c r="B4266" t="s">
        <v>10319</v>
      </c>
    </row>
    <row r="4267" spans="1:2">
      <c r="A4267" t="s">
        <v>10318</v>
      </c>
      <c r="B4267" t="s">
        <v>10320</v>
      </c>
    </row>
    <row r="4268" spans="1:2">
      <c r="A4268" t="s">
        <v>10321</v>
      </c>
      <c r="B4268" t="s">
        <v>10322</v>
      </c>
    </row>
    <row r="4269" spans="1:2">
      <c r="A4269" t="s">
        <v>10321</v>
      </c>
      <c r="B4269" t="s">
        <v>10323</v>
      </c>
    </row>
    <row r="4270" spans="1:2">
      <c r="A4270" t="s">
        <v>10324</v>
      </c>
      <c r="B4270" t="s">
        <v>10325</v>
      </c>
    </row>
    <row r="4271" spans="1:2">
      <c r="A4271" t="s">
        <v>10324</v>
      </c>
      <c r="B4271" t="s">
        <v>10326</v>
      </c>
    </row>
    <row r="4272" spans="1:2">
      <c r="A4272" t="s">
        <v>10327</v>
      </c>
      <c r="B4272" t="s">
        <v>10328</v>
      </c>
    </row>
    <row r="4273" spans="1:2">
      <c r="A4273" t="s">
        <v>10327</v>
      </c>
      <c r="B4273" t="s">
        <v>10329</v>
      </c>
    </row>
    <row r="4274" spans="1:2">
      <c r="A4274" t="s">
        <v>10330</v>
      </c>
      <c r="B4274" t="s">
        <v>10331</v>
      </c>
    </row>
    <row r="4275" spans="1:2">
      <c r="A4275" t="s">
        <v>10330</v>
      </c>
      <c r="B4275" t="s">
        <v>10332</v>
      </c>
    </row>
    <row r="4276" spans="1:2">
      <c r="A4276" t="s">
        <v>10333</v>
      </c>
      <c r="B4276" t="s">
        <v>10334</v>
      </c>
    </row>
    <row r="4277" spans="1:2">
      <c r="A4277" t="s">
        <v>10333</v>
      </c>
      <c r="B4277" t="s">
        <v>10335</v>
      </c>
    </row>
    <row r="4278" spans="1:2">
      <c r="A4278" t="s">
        <v>10336</v>
      </c>
      <c r="B4278" t="s">
        <v>10337</v>
      </c>
    </row>
    <row r="4279" spans="1:2">
      <c r="A4279" t="s">
        <v>10336</v>
      </c>
      <c r="B4279" t="s">
        <v>10338</v>
      </c>
    </row>
    <row r="4280" spans="1:2">
      <c r="A4280" t="s">
        <v>10339</v>
      </c>
      <c r="B4280" t="s">
        <v>10340</v>
      </c>
    </row>
    <row r="4281" spans="1:2">
      <c r="A4281" t="s">
        <v>10339</v>
      </c>
      <c r="B4281" t="s">
        <v>10341</v>
      </c>
    </row>
    <row r="4282" spans="1:2">
      <c r="A4282" t="s">
        <v>10342</v>
      </c>
      <c r="B4282" t="s">
        <v>10343</v>
      </c>
    </row>
    <row r="4283" spans="1:2">
      <c r="A4283" t="s">
        <v>10342</v>
      </c>
      <c r="B4283" t="s">
        <v>10344</v>
      </c>
    </row>
    <row r="4284" spans="1:2">
      <c r="A4284" t="s">
        <v>10345</v>
      </c>
      <c r="B4284" t="s">
        <v>10346</v>
      </c>
    </row>
    <row r="4285" spans="1:2">
      <c r="A4285" t="s">
        <v>10345</v>
      </c>
      <c r="B4285" t="s">
        <v>10347</v>
      </c>
    </row>
    <row r="4286" spans="1:2">
      <c r="A4286" t="s">
        <v>10348</v>
      </c>
      <c r="B4286" t="s">
        <v>10349</v>
      </c>
    </row>
    <row r="4287" spans="1:2">
      <c r="A4287" t="s">
        <v>10348</v>
      </c>
      <c r="B4287" t="s">
        <v>10350</v>
      </c>
    </row>
    <row r="4288" spans="1:2">
      <c r="A4288" t="s">
        <v>10351</v>
      </c>
      <c r="B4288" t="s">
        <v>10352</v>
      </c>
    </row>
    <row r="4289" spans="1:2">
      <c r="A4289" t="s">
        <v>10351</v>
      </c>
      <c r="B4289" t="s">
        <v>10353</v>
      </c>
    </row>
    <row r="4290" spans="1:2">
      <c r="A4290" t="s">
        <v>10354</v>
      </c>
      <c r="B4290" t="s">
        <v>10355</v>
      </c>
    </row>
    <row r="4291" spans="1:2">
      <c r="A4291" t="s">
        <v>10354</v>
      </c>
      <c r="B4291" t="s">
        <v>10356</v>
      </c>
    </row>
    <row r="4292" spans="1:2">
      <c r="A4292" t="s">
        <v>10357</v>
      </c>
      <c r="B4292" t="s">
        <v>10358</v>
      </c>
    </row>
    <row r="4293" spans="1:2">
      <c r="A4293" t="s">
        <v>10357</v>
      </c>
      <c r="B4293" t="s">
        <v>10359</v>
      </c>
    </row>
    <row r="4294" spans="1:2">
      <c r="A4294" t="s">
        <v>10360</v>
      </c>
      <c r="B4294" t="s">
        <v>10361</v>
      </c>
    </row>
    <row r="4295" spans="1:2">
      <c r="A4295" t="s">
        <v>10360</v>
      </c>
      <c r="B4295" t="s">
        <v>10362</v>
      </c>
    </row>
    <row r="4296" spans="1:2">
      <c r="A4296" t="s">
        <v>10363</v>
      </c>
      <c r="B4296" t="s">
        <v>10364</v>
      </c>
    </row>
    <row r="4297" spans="1:2">
      <c r="A4297" t="s">
        <v>10363</v>
      </c>
      <c r="B4297" t="s">
        <v>10365</v>
      </c>
    </row>
    <row r="4298" spans="1:2">
      <c r="A4298" t="s">
        <v>10366</v>
      </c>
      <c r="B4298" t="s">
        <v>10367</v>
      </c>
    </row>
    <row r="4299" spans="1:2">
      <c r="A4299" t="s">
        <v>10366</v>
      </c>
      <c r="B4299" t="s">
        <v>10368</v>
      </c>
    </row>
    <row r="4300" spans="1:2">
      <c r="A4300" t="s">
        <v>10369</v>
      </c>
      <c r="B4300" t="s">
        <v>10370</v>
      </c>
    </row>
    <row r="4301" spans="1:2">
      <c r="A4301" t="s">
        <v>10369</v>
      </c>
      <c r="B4301" t="s">
        <v>10371</v>
      </c>
    </row>
    <row r="4302" spans="1:2">
      <c r="A4302" t="s">
        <v>10372</v>
      </c>
      <c r="B4302" t="s">
        <v>10373</v>
      </c>
    </row>
    <row r="4303" spans="1:2">
      <c r="A4303" t="s">
        <v>10372</v>
      </c>
      <c r="B4303" t="s">
        <v>10374</v>
      </c>
    </row>
    <row r="4304" spans="1:2">
      <c r="A4304" t="s">
        <v>10375</v>
      </c>
      <c r="B4304" t="s">
        <v>10376</v>
      </c>
    </row>
    <row r="4305" spans="1:2">
      <c r="A4305" t="s">
        <v>10375</v>
      </c>
      <c r="B4305" t="s">
        <v>10377</v>
      </c>
    </row>
    <row r="4306" spans="1:2">
      <c r="A4306" t="s">
        <v>10378</v>
      </c>
      <c r="B4306" t="s">
        <v>10379</v>
      </c>
    </row>
    <row r="4307" spans="1:2">
      <c r="A4307" t="s">
        <v>10380</v>
      </c>
      <c r="B4307" t="s">
        <v>467</v>
      </c>
    </row>
    <row r="4308" spans="1:2">
      <c r="A4308" t="s">
        <v>10381</v>
      </c>
      <c r="B4308" t="s">
        <v>10382</v>
      </c>
    </row>
    <row r="4309" spans="1:2">
      <c r="A4309" t="s">
        <v>10381</v>
      </c>
      <c r="B4309" t="s">
        <v>10383</v>
      </c>
    </row>
    <row r="4310" spans="1:2">
      <c r="A4310" t="s">
        <v>10384</v>
      </c>
      <c r="B4310" t="s">
        <v>10385</v>
      </c>
    </row>
    <row r="4311" spans="1:2">
      <c r="A4311" t="s">
        <v>10384</v>
      </c>
      <c r="B4311" t="s">
        <v>10386</v>
      </c>
    </row>
    <row r="4312" spans="1:2">
      <c r="A4312" t="s">
        <v>10387</v>
      </c>
      <c r="B4312" t="s">
        <v>10388</v>
      </c>
    </row>
    <row r="4313" spans="1:2">
      <c r="A4313" t="s">
        <v>10387</v>
      </c>
      <c r="B4313" t="s">
        <v>10389</v>
      </c>
    </row>
    <row r="4314" spans="1:2">
      <c r="A4314" t="s">
        <v>10390</v>
      </c>
      <c r="B4314" t="s">
        <v>10391</v>
      </c>
    </row>
    <row r="4315" spans="1:2">
      <c r="A4315" t="s">
        <v>10390</v>
      </c>
      <c r="B4315" t="s">
        <v>10392</v>
      </c>
    </row>
    <row r="4316" spans="1:2">
      <c r="A4316" t="s">
        <v>10393</v>
      </c>
      <c r="B4316" t="s">
        <v>10394</v>
      </c>
    </row>
    <row r="4317" spans="1:2">
      <c r="A4317" t="s">
        <v>10393</v>
      </c>
      <c r="B4317" t="s">
        <v>10395</v>
      </c>
    </row>
    <row r="4318" spans="1:2">
      <c r="A4318" t="s">
        <v>10396</v>
      </c>
      <c r="B4318" t="s">
        <v>10397</v>
      </c>
    </row>
    <row r="4319" spans="1:2">
      <c r="A4319" t="s">
        <v>10396</v>
      </c>
      <c r="B4319" t="s">
        <v>338</v>
      </c>
    </row>
    <row r="4320" spans="1:2">
      <c r="A4320" t="s">
        <v>10398</v>
      </c>
      <c r="B4320" t="s">
        <v>10399</v>
      </c>
    </row>
    <row r="4321" spans="1:2">
      <c r="A4321" t="s">
        <v>10398</v>
      </c>
      <c r="B4321" t="s">
        <v>10400</v>
      </c>
    </row>
    <row r="4322" spans="1:2">
      <c r="A4322" t="s">
        <v>10401</v>
      </c>
      <c r="B4322" t="s">
        <v>10402</v>
      </c>
    </row>
    <row r="4323" spans="1:2">
      <c r="A4323" t="s">
        <v>10401</v>
      </c>
      <c r="B4323" t="s">
        <v>10403</v>
      </c>
    </row>
    <row r="4324" spans="1:2">
      <c r="A4324" t="s">
        <v>10404</v>
      </c>
      <c r="B4324" t="s">
        <v>10405</v>
      </c>
    </row>
    <row r="4325" spans="1:2">
      <c r="A4325" t="s">
        <v>10404</v>
      </c>
      <c r="B4325" t="s">
        <v>10406</v>
      </c>
    </row>
    <row r="4326" spans="1:2">
      <c r="A4326" t="s">
        <v>10407</v>
      </c>
      <c r="B4326" t="s">
        <v>10408</v>
      </c>
    </row>
    <row r="4327" spans="1:2">
      <c r="A4327" t="s">
        <v>10407</v>
      </c>
      <c r="B4327" t="s">
        <v>10409</v>
      </c>
    </row>
    <row r="4328" spans="1:2">
      <c r="A4328" t="s">
        <v>10410</v>
      </c>
      <c r="B4328" t="s">
        <v>10411</v>
      </c>
    </row>
    <row r="4329" spans="1:2">
      <c r="A4329" t="s">
        <v>10410</v>
      </c>
      <c r="B4329" t="s">
        <v>10412</v>
      </c>
    </row>
    <row r="4330" spans="1:2">
      <c r="A4330" t="s">
        <v>10413</v>
      </c>
      <c r="B4330" t="s">
        <v>10414</v>
      </c>
    </row>
    <row r="4331" spans="1:2">
      <c r="A4331" t="s">
        <v>10413</v>
      </c>
      <c r="B4331" t="s">
        <v>10415</v>
      </c>
    </row>
    <row r="4332" spans="1:2">
      <c r="A4332" t="s">
        <v>10416</v>
      </c>
      <c r="B4332" t="s">
        <v>10417</v>
      </c>
    </row>
    <row r="4333" spans="1:2">
      <c r="A4333" t="s">
        <v>10416</v>
      </c>
      <c r="B4333" t="s">
        <v>10418</v>
      </c>
    </row>
    <row r="4334" spans="1:2">
      <c r="A4334" t="s">
        <v>10419</v>
      </c>
      <c r="B4334" t="s">
        <v>10420</v>
      </c>
    </row>
    <row r="4335" spans="1:2">
      <c r="A4335" t="s">
        <v>10419</v>
      </c>
      <c r="B4335" t="s">
        <v>10421</v>
      </c>
    </row>
    <row r="4336" spans="1:2">
      <c r="A4336" t="s">
        <v>10422</v>
      </c>
      <c r="B4336" t="s">
        <v>10423</v>
      </c>
    </row>
    <row r="4337" spans="1:2">
      <c r="A4337" t="s">
        <v>10422</v>
      </c>
      <c r="B4337" t="s">
        <v>10424</v>
      </c>
    </row>
    <row r="4338" spans="1:2">
      <c r="A4338" t="s">
        <v>10425</v>
      </c>
      <c r="B4338" t="s">
        <v>10426</v>
      </c>
    </row>
    <row r="4339" spans="1:2">
      <c r="A4339" t="s">
        <v>10425</v>
      </c>
      <c r="B4339" t="s">
        <v>10427</v>
      </c>
    </row>
    <row r="4340" spans="1:2">
      <c r="A4340" t="s">
        <v>10428</v>
      </c>
      <c r="B4340" t="s">
        <v>10429</v>
      </c>
    </row>
    <row r="4341" spans="1:2">
      <c r="A4341" t="s">
        <v>10430</v>
      </c>
      <c r="B4341" t="s">
        <v>10431</v>
      </c>
    </row>
    <row r="4342" spans="1:2">
      <c r="A4342" t="s">
        <v>10430</v>
      </c>
      <c r="B4342" t="s">
        <v>10432</v>
      </c>
    </row>
    <row r="4343" spans="1:2">
      <c r="A4343" t="s">
        <v>10433</v>
      </c>
      <c r="B4343" t="s">
        <v>10434</v>
      </c>
    </row>
    <row r="4344" spans="1:2">
      <c r="A4344" t="s">
        <v>10433</v>
      </c>
      <c r="B4344" t="s">
        <v>10435</v>
      </c>
    </row>
    <row r="4345" spans="1:2">
      <c r="A4345" t="s">
        <v>10436</v>
      </c>
      <c r="B4345" t="s">
        <v>10437</v>
      </c>
    </row>
    <row r="4346" spans="1:2">
      <c r="A4346" t="s">
        <v>10436</v>
      </c>
      <c r="B4346" t="s">
        <v>10438</v>
      </c>
    </row>
    <row r="4347" spans="1:2">
      <c r="A4347" t="s">
        <v>10439</v>
      </c>
      <c r="B4347" t="s">
        <v>10440</v>
      </c>
    </row>
    <row r="4348" spans="1:2">
      <c r="A4348" t="s">
        <v>10439</v>
      </c>
      <c r="B4348" t="s">
        <v>10441</v>
      </c>
    </row>
    <row r="4349" spans="1:2">
      <c r="A4349" t="s">
        <v>10442</v>
      </c>
      <c r="B4349" t="s">
        <v>10443</v>
      </c>
    </row>
    <row r="4350" spans="1:2">
      <c r="A4350" t="s">
        <v>10442</v>
      </c>
      <c r="B4350" t="s">
        <v>10444</v>
      </c>
    </row>
    <row r="4351" spans="1:2">
      <c r="A4351" t="s">
        <v>10445</v>
      </c>
      <c r="B4351" t="s">
        <v>10446</v>
      </c>
    </row>
    <row r="4352" spans="1:2">
      <c r="A4352" t="s">
        <v>10447</v>
      </c>
      <c r="B4352" t="s">
        <v>10448</v>
      </c>
    </row>
    <row r="4353" spans="1:2">
      <c r="A4353" t="s">
        <v>10447</v>
      </c>
      <c r="B4353" t="s">
        <v>10449</v>
      </c>
    </row>
    <row r="4354" spans="1:2">
      <c r="A4354" t="s">
        <v>10450</v>
      </c>
      <c r="B4354" t="s">
        <v>10451</v>
      </c>
    </row>
    <row r="4355" spans="1:2">
      <c r="A4355" t="s">
        <v>10450</v>
      </c>
      <c r="B4355" t="s">
        <v>10452</v>
      </c>
    </row>
    <row r="4356" spans="1:2">
      <c r="A4356" t="s">
        <v>10453</v>
      </c>
      <c r="B4356" t="s">
        <v>10454</v>
      </c>
    </row>
    <row r="4357" spans="1:2">
      <c r="A4357" t="s">
        <v>10453</v>
      </c>
      <c r="B4357" t="s">
        <v>10455</v>
      </c>
    </row>
    <row r="4358" spans="1:2">
      <c r="A4358" t="s">
        <v>10456</v>
      </c>
      <c r="B4358" t="s">
        <v>10457</v>
      </c>
    </row>
    <row r="4359" spans="1:2">
      <c r="A4359" t="s">
        <v>10456</v>
      </c>
      <c r="B4359" t="s">
        <v>10458</v>
      </c>
    </row>
    <row r="4360" spans="1:2">
      <c r="A4360" t="s">
        <v>10459</v>
      </c>
      <c r="B4360" t="s">
        <v>10460</v>
      </c>
    </row>
    <row r="4361" spans="1:2">
      <c r="A4361" t="s">
        <v>10459</v>
      </c>
      <c r="B4361" t="s">
        <v>10461</v>
      </c>
    </row>
    <row r="4362" spans="1:2">
      <c r="A4362" t="s">
        <v>10462</v>
      </c>
      <c r="B4362" t="s">
        <v>10463</v>
      </c>
    </row>
    <row r="4363" spans="1:2">
      <c r="A4363" t="s">
        <v>10464</v>
      </c>
      <c r="B4363" t="s">
        <v>10465</v>
      </c>
    </row>
    <row r="4364" spans="1:2">
      <c r="A4364" t="s">
        <v>10466</v>
      </c>
      <c r="B4364" t="s">
        <v>10467</v>
      </c>
    </row>
    <row r="4365" spans="1:2">
      <c r="A4365" t="s">
        <v>10466</v>
      </c>
      <c r="B4365" t="s">
        <v>10468</v>
      </c>
    </row>
    <row r="4366" spans="1:2">
      <c r="A4366" t="s">
        <v>10469</v>
      </c>
      <c r="B4366" t="s">
        <v>10470</v>
      </c>
    </row>
    <row r="4367" spans="1:2">
      <c r="A4367" t="s">
        <v>10469</v>
      </c>
      <c r="B4367" t="s">
        <v>10471</v>
      </c>
    </row>
    <row r="4368" spans="1:2">
      <c r="A4368" t="s">
        <v>10469</v>
      </c>
      <c r="B4368" t="s">
        <v>10472</v>
      </c>
    </row>
    <row r="4369" spans="1:2">
      <c r="A4369" t="s">
        <v>10473</v>
      </c>
      <c r="B4369" t="s">
        <v>10474</v>
      </c>
    </row>
    <row r="4370" spans="1:2">
      <c r="A4370" t="s">
        <v>10475</v>
      </c>
      <c r="B4370" t="s">
        <v>10476</v>
      </c>
    </row>
    <row r="4371" spans="1:2">
      <c r="A4371" t="s">
        <v>10477</v>
      </c>
      <c r="B4371" t="s">
        <v>10478</v>
      </c>
    </row>
    <row r="4372" spans="1:2">
      <c r="A4372" t="s">
        <v>10479</v>
      </c>
      <c r="B4372" t="s">
        <v>10480</v>
      </c>
    </row>
    <row r="4373" spans="1:2">
      <c r="A4373" t="s">
        <v>10481</v>
      </c>
      <c r="B4373" t="s">
        <v>10482</v>
      </c>
    </row>
    <row r="4374" spans="1:2">
      <c r="A4374" t="s">
        <v>10483</v>
      </c>
      <c r="B4374" t="s">
        <v>10484</v>
      </c>
    </row>
    <row r="4375" spans="1:2">
      <c r="A4375" t="s">
        <v>10485</v>
      </c>
      <c r="B4375" t="s">
        <v>10486</v>
      </c>
    </row>
    <row r="4376" spans="1:2">
      <c r="A4376" t="s">
        <v>10487</v>
      </c>
      <c r="B4376" t="s">
        <v>10488</v>
      </c>
    </row>
    <row r="4377" spans="1:2">
      <c r="A4377" t="s">
        <v>10489</v>
      </c>
      <c r="B4377" t="s">
        <v>10490</v>
      </c>
    </row>
    <row r="4378" spans="1:2">
      <c r="A4378" t="s">
        <v>10491</v>
      </c>
      <c r="B4378" t="s">
        <v>10492</v>
      </c>
    </row>
    <row r="4379" spans="1:2">
      <c r="A4379" t="s">
        <v>10493</v>
      </c>
      <c r="B4379" t="s">
        <v>10494</v>
      </c>
    </row>
    <row r="4380" spans="1:2">
      <c r="A4380" t="s">
        <v>10495</v>
      </c>
      <c r="B4380" t="s">
        <v>10496</v>
      </c>
    </row>
    <row r="4381" spans="1:2">
      <c r="A4381" t="s">
        <v>10497</v>
      </c>
      <c r="B4381" t="s">
        <v>10498</v>
      </c>
    </row>
    <row r="4382" spans="1:2">
      <c r="A4382" t="s">
        <v>10499</v>
      </c>
      <c r="B4382" t="s">
        <v>10500</v>
      </c>
    </row>
    <row r="4383" spans="1:2">
      <c r="A4383" t="s">
        <v>10501</v>
      </c>
      <c r="B4383" t="s">
        <v>10502</v>
      </c>
    </row>
    <row r="4384" spans="1:2">
      <c r="A4384" t="s">
        <v>10503</v>
      </c>
      <c r="B4384" t="s">
        <v>10504</v>
      </c>
    </row>
    <row r="4385" spans="1:2">
      <c r="A4385" t="s">
        <v>10505</v>
      </c>
      <c r="B4385" t="s">
        <v>10506</v>
      </c>
    </row>
    <row r="4386" spans="1:2">
      <c r="A4386" t="s">
        <v>10507</v>
      </c>
      <c r="B4386" t="s">
        <v>10508</v>
      </c>
    </row>
    <row r="4387" spans="1:2">
      <c r="A4387" t="s">
        <v>10509</v>
      </c>
      <c r="B4387" t="s">
        <v>10510</v>
      </c>
    </row>
    <row r="4388" spans="1:2">
      <c r="A4388" t="s">
        <v>10511</v>
      </c>
      <c r="B4388" t="s">
        <v>10512</v>
      </c>
    </row>
    <row r="4389" spans="1:2">
      <c r="A4389" t="s">
        <v>10513</v>
      </c>
      <c r="B4389" t="s">
        <v>10514</v>
      </c>
    </row>
    <row r="4390" spans="1:2">
      <c r="A4390" t="s">
        <v>10515</v>
      </c>
      <c r="B4390" t="s">
        <v>10516</v>
      </c>
    </row>
    <row r="4391" spans="1:2">
      <c r="A4391" t="s">
        <v>10517</v>
      </c>
      <c r="B4391" t="s">
        <v>10518</v>
      </c>
    </row>
    <row r="4392" spans="1:2">
      <c r="A4392" t="s">
        <v>10519</v>
      </c>
      <c r="B4392" t="s">
        <v>10520</v>
      </c>
    </row>
    <row r="4393" spans="1:2">
      <c r="A4393" t="s">
        <v>10519</v>
      </c>
      <c r="B4393" t="s">
        <v>10521</v>
      </c>
    </row>
    <row r="4394" spans="1:2">
      <c r="A4394" t="s">
        <v>10522</v>
      </c>
      <c r="B4394" t="s">
        <v>10523</v>
      </c>
    </row>
    <row r="4395" spans="1:2">
      <c r="A4395" t="s">
        <v>10522</v>
      </c>
      <c r="B4395" t="s">
        <v>10524</v>
      </c>
    </row>
    <row r="4396" spans="1:2">
      <c r="A4396" t="s">
        <v>10525</v>
      </c>
      <c r="B4396" t="s">
        <v>10526</v>
      </c>
    </row>
    <row r="4397" spans="1:2">
      <c r="A4397" t="s">
        <v>10525</v>
      </c>
      <c r="B4397" t="s">
        <v>10527</v>
      </c>
    </row>
    <row r="4398" spans="1:2">
      <c r="A4398" t="s">
        <v>10525</v>
      </c>
      <c r="B4398" t="s">
        <v>10528</v>
      </c>
    </row>
    <row r="4399" spans="1:2">
      <c r="A4399" t="s">
        <v>10529</v>
      </c>
      <c r="B4399" t="s">
        <v>10530</v>
      </c>
    </row>
    <row r="4400" spans="1:2">
      <c r="A4400" t="s">
        <v>10529</v>
      </c>
      <c r="B4400" t="s">
        <v>10531</v>
      </c>
    </row>
    <row r="4401" spans="1:2">
      <c r="A4401" t="s">
        <v>10532</v>
      </c>
      <c r="B4401" t="s">
        <v>10533</v>
      </c>
    </row>
    <row r="4402" spans="1:2">
      <c r="A4402" t="s">
        <v>10532</v>
      </c>
      <c r="B4402" t="s">
        <v>10534</v>
      </c>
    </row>
    <row r="4403" spans="1:2">
      <c r="A4403" t="s">
        <v>10535</v>
      </c>
      <c r="B4403" t="s">
        <v>10536</v>
      </c>
    </row>
    <row r="4404" spans="1:2">
      <c r="A4404" t="s">
        <v>10535</v>
      </c>
      <c r="B4404" t="s">
        <v>10537</v>
      </c>
    </row>
    <row r="4405" spans="1:2">
      <c r="A4405" t="s">
        <v>10538</v>
      </c>
      <c r="B4405" t="s">
        <v>10539</v>
      </c>
    </row>
    <row r="4406" spans="1:2">
      <c r="A4406" t="s">
        <v>10538</v>
      </c>
      <c r="B4406" t="s">
        <v>10540</v>
      </c>
    </row>
    <row r="4407" spans="1:2">
      <c r="A4407" t="s">
        <v>10538</v>
      </c>
      <c r="B4407" t="s">
        <v>10541</v>
      </c>
    </row>
    <row r="4408" spans="1:2">
      <c r="A4408" t="s">
        <v>10542</v>
      </c>
      <c r="B4408" t="s">
        <v>10543</v>
      </c>
    </row>
    <row r="4409" spans="1:2">
      <c r="A4409" t="s">
        <v>10542</v>
      </c>
      <c r="B4409" t="s">
        <v>10544</v>
      </c>
    </row>
    <row r="4410" spans="1:2">
      <c r="A4410" t="s">
        <v>10545</v>
      </c>
      <c r="B4410" t="s">
        <v>10546</v>
      </c>
    </row>
    <row r="4411" spans="1:2">
      <c r="A4411" t="s">
        <v>10545</v>
      </c>
      <c r="B4411" t="s">
        <v>10547</v>
      </c>
    </row>
    <row r="4412" spans="1:2">
      <c r="A4412" t="s">
        <v>10548</v>
      </c>
      <c r="B4412" t="s">
        <v>10549</v>
      </c>
    </row>
    <row r="4413" spans="1:2">
      <c r="A4413" t="s">
        <v>10548</v>
      </c>
      <c r="B4413" t="s">
        <v>10550</v>
      </c>
    </row>
    <row r="4414" spans="1:2">
      <c r="A4414" t="s">
        <v>10551</v>
      </c>
      <c r="B4414" t="s">
        <v>10552</v>
      </c>
    </row>
    <row r="4415" spans="1:2">
      <c r="A4415" t="s">
        <v>10551</v>
      </c>
      <c r="B4415" t="s">
        <v>10553</v>
      </c>
    </row>
    <row r="4416" spans="1:2">
      <c r="A4416" t="s">
        <v>10554</v>
      </c>
      <c r="B4416" t="s">
        <v>10555</v>
      </c>
    </row>
    <row r="4417" spans="1:2">
      <c r="A4417" t="s">
        <v>10554</v>
      </c>
      <c r="B4417" t="s">
        <v>10556</v>
      </c>
    </row>
    <row r="4418" spans="1:2">
      <c r="A4418" t="s">
        <v>10557</v>
      </c>
      <c r="B4418" t="s">
        <v>10558</v>
      </c>
    </row>
    <row r="4419" spans="1:2">
      <c r="A4419" t="s">
        <v>10557</v>
      </c>
      <c r="B4419" t="s">
        <v>10559</v>
      </c>
    </row>
    <row r="4420" spans="1:2">
      <c r="A4420" t="s">
        <v>10557</v>
      </c>
      <c r="B4420" t="s">
        <v>10560</v>
      </c>
    </row>
    <row r="4421" spans="1:2">
      <c r="A4421" t="s">
        <v>10561</v>
      </c>
      <c r="B4421" t="s">
        <v>10562</v>
      </c>
    </row>
    <row r="4422" spans="1:2">
      <c r="A4422" t="s">
        <v>10561</v>
      </c>
      <c r="B4422" t="s">
        <v>10563</v>
      </c>
    </row>
    <row r="4423" spans="1:2">
      <c r="A4423" t="s">
        <v>10561</v>
      </c>
      <c r="B4423" t="s">
        <v>10564</v>
      </c>
    </row>
    <row r="4424" spans="1:2">
      <c r="A4424" t="s">
        <v>10565</v>
      </c>
      <c r="B4424" t="s">
        <v>10566</v>
      </c>
    </row>
    <row r="4425" spans="1:2">
      <c r="A4425" t="s">
        <v>10565</v>
      </c>
      <c r="B4425" t="s">
        <v>10567</v>
      </c>
    </row>
    <row r="4426" spans="1:2">
      <c r="A4426" t="s">
        <v>10568</v>
      </c>
      <c r="B4426" t="s">
        <v>10569</v>
      </c>
    </row>
    <row r="4427" spans="1:2">
      <c r="A4427" t="s">
        <v>10568</v>
      </c>
      <c r="B4427" t="s">
        <v>10570</v>
      </c>
    </row>
    <row r="4428" spans="1:2">
      <c r="A4428" t="s">
        <v>10568</v>
      </c>
      <c r="B4428" t="s">
        <v>10571</v>
      </c>
    </row>
    <row r="4429" spans="1:2">
      <c r="A4429" t="s">
        <v>10572</v>
      </c>
      <c r="B4429" t="s">
        <v>10573</v>
      </c>
    </row>
    <row r="4430" spans="1:2">
      <c r="A4430" t="s">
        <v>10572</v>
      </c>
      <c r="B4430" t="s">
        <v>10574</v>
      </c>
    </row>
    <row r="4431" spans="1:2">
      <c r="A4431" t="s">
        <v>10575</v>
      </c>
      <c r="B4431" t="s">
        <v>10576</v>
      </c>
    </row>
    <row r="4432" spans="1:2">
      <c r="A4432" t="s">
        <v>10575</v>
      </c>
      <c r="B4432" t="s">
        <v>10577</v>
      </c>
    </row>
    <row r="4433" spans="1:2">
      <c r="A4433" t="s">
        <v>10578</v>
      </c>
      <c r="B4433" t="s">
        <v>10579</v>
      </c>
    </row>
    <row r="4434" spans="1:2">
      <c r="A4434" t="s">
        <v>10578</v>
      </c>
      <c r="B4434" t="s">
        <v>10580</v>
      </c>
    </row>
    <row r="4435" spans="1:2">
      <c r="A4435" t="s">
        <v>10581</v>
      </c>
      <c r="B4435" t="s">
        <v>10582</v>
      </c>
    </row>
    <row r="4436" spans="1:2">
      <c r="A4436" t="s">
        <v>10581</v>
      </c>
      <c r="B4436" t="s">
        <v>10583</v>
      </c>
    </row>
    <row r="4437" spans="1:2">
      <c r="A4437" t="s">
        <v>10581</v>
      </c>
      <c r="B4437" t="s">
        <v>10584</v>
      </c>
    </row>
    <row r="4438" spans="1:2">
      <c r="A4438" t="s">
        <v>10585</v>
      </c>
      <c r="B4438" t="s">
        <v>10586</v>
      </c>
    </row>
    <row r="4439" spans="1:2">
      <c r="A4439" t="s">
        <v>10585</v>
      </c>
      <c r="B4439" t="s">
        <v>10587</v>
      </c>
    </row>
    <row r="4440" spans="1:2">
      <c r="A4440" t="s">
        <v>10588</v>
      </c>
      <c r="B4440" t="s">
        <v>10589</v>
      </c>
    </row>
    <row r="4441" spans="1:2">
      <c r="A4441" t="s">
        <v>10588</v>
      </c>
      <c r="B4441" t="s">
        <v>10590</v>
      </c>
    </row>
    <row r="4442" spans="1:2">
      <c r="A4442" t="s">
        <v>10588</v>
      </c>
      <c r="B4442" t="s">
        <v>10591</v>
      </c>
    </row>
    <row r="4443" spans="1:2">
      <c r="A4443" t="s">
        <v>10592</v>
      </c>
      <c r="B4443" t="s">
        <v>10593</v>
      </c>
    </row>
    <row r="4444" spans="1:2">
      <c r="A4444" t="s">
        <v>10594</v>
      </c>
      <c r="B4444" t="s">
        <v>10595</v>
      </c>
    </row>
    <row r="4445" spans="1:2">
      <c r="A4445" t="s">
        <v>10594</v>
      </c>
      <c r="B4445" t="s">
        <v>10596</v>
      </c>
    </row>
    <row r="4446" spans="1:2">
      <c r="A4446" t="s">
        <v>10597</v>
      </c>
      <c r="B4446" t="s">
        <v>10598</v>
      </c>
    </row>
    <row r="4447" spans="1:2">
      <c r="A4447" t="s">
        <v>10597</v>
      </c>
      <c r="B4447" t="s">
        <v>10599</v>
      </c>
    </row>
    <row r="4448" spans="1:2">
      <c r="A4448" t="s">
        <v>10597</v>
      </c>
      <c r="B4448" t="s">
        <v>10600</v>
      </c>
    </row>
    <row r="4449" spans="1:2">
      <c r="A4449" t="s">
        <v>10601</v>
      </c>
      <c r="B4449" t="s">
        <v>10602</v>
      </c>
    </row>
    <row r="4450" spans="1:2">
      <c r="A4450" t="s">
        <v>10601</v>
      </c>
      <c r="B4450" t="s">
        <v>10603</v>
      </c>
    </row>
    <row r="4451" spans="1:2">
      <c r="A4451" t="s">
        <v>10604</v>
      </c>
      <c r="B4451" t="s">
        <v>10605</v>
      </c>
    </row>
    <row r="4452" spans="1:2">
      <c r="A4452" t="s">
        <v>10604</v>
      </c>
      <c r="B4452" t="s">
        <v>10606</v>
      </c>
    </row>
    <row r="4453" spans="1:2">
      <c r="A4453" t="s">
        <v>10607</v>
      </c>
      <c r="B4453" t="s">
        <v>10608</v>
      </c>
    </row>
    <row r="4454" spans="1:2">
      <c r="A4454" t="s">
        <v>10607</v>
      </c>
      <c r="B4454" t="s">
        <v>10609</v>
      </c>
    </row>
    <row r="4455" spans="1:2">
      <c r="A4455" t="s">
        <v>10610</v>
      </c>
      <c r="B4455" t="s">
        <v>10611</v>
      </c>
    </row>
    <row r="4456" spans="1:2">
      <c r="A4456" t="s">
        <v>10610</v>
      </c>
      <c r="B4456" t="s">
        <v>10612</v>
      </c>
    </row>
    <row r="4457" spans="1:2">
      <c r="A4457" t="s">
        <v>10613</v>
      </c>
      <c r="B4457" t="s">
        <v>10614</v>
      </c>
    </row>
    <row r="4458" spans="1:2">
      <c r="A4458" t="s">
        <v>10613</v>
      </c>
      <c r="B4458" t="s">
        <v>10615</v>
      </c>
    </row>
    <row r="4459" spans="1:2">
      <c r="A4459" t="s">
        <v>10616</v>
      </c>
      <c r="B4459" t="s">
        <v>10617</v>
      </c>
    </row>
    <row r="4460" spans="1:2">
      <c r="A4460" t="s">
        <v>10616</v>
      </c>
      <c r="B4460" t="s">
        <v>10618</v>
      </c>
    </row>
    <row r="4461" spans="1:2">
      <c r="A4461" t="s">
        <v>10619</v>
      </c>
      <c r="B4461" t="s">
        <v>10620</v>
      </c>
    </row>
    <row r="4462" spans="1:2">
      <c r="A4462" t="s">
        <v>10619</v>
      </c>
      <c r="B4462" t="s">
        <v>10621</v>
      </c>
    </row>
    <row r="4463" spans="1:2">
      <c r="A4463" t="s">
        <v>10622</v>
      </c>
      <c r="B4463" t="s">
        <v>10623</v>
      </c>
    </row>
    <row r="4464" spans="1:2">
      <c r="A4464" t="s">
        <v>10622</v>
      </c>
      <c r="B4464" t="s">
        <v>10624</v>
      </c>
    </row>
    <row r="4465" spans="1:2">
      <c r="A4465" t="s">
        <v>10625</v>
      </c>
      <c r="B4465" t="s">
        <v>10626</v>
      </c>
    </row>
    <row r="4466" spans="1:2">
      <c r="A4466" t="s">
        <v>10625</v>
      </c>
      <c r="B4466" t="s">
        <v>10627</v>
      </c>
    </row>
    <row r="4467" spans="1:2">
      <c r="A4467" t="s">
        <v>10628</v>
      </c>
      <c r="B4467" t="s">
        <v>10629</v>
      </c>
    </row>
    <row r="4468" spans="1:2">
      <c r="A4468" t="s">
        <v>10628</v>
      </c>
      <c r="B4468" t="s">
        <v>10630</v>
      </c>
    </row>
    <row r="4469" spans="1:2">
      <c r="A4469" t="s">
        <v>10631</v>
      </c>
      <c r="B4469" t="s">
        <v>10632</v>
      </c>
    </row>
    <row r="4470" spans="1:2">
      <c r="A4470" t="s">
        <v>10631</v>
      </c>
      <c r="B4470" t="s">
        <v>10633</v>
      </c>
    </row>
    <row r="4471" spans="1:2">
      <c r="A4471" t="s">
        <v>10634</v>
      </c>
      <c r="B4471" t="s">
        <v>10635</v>
      </c>
    </row>
    <row r="4472" spans="1:2">
      <c r="A4472" t="s">
        <v>10634</v>
      </c>
      <c r="B4472" t="s">
        <v>10636</v>
      </c>
    </row>
    <row r="4473" spans="1:2">
      <c r="A4473" t="s">
        <v>10637</v>
      </c>
      <c r="B4473" t="s">
        <v>10638</v>
      </c>
    </row>
    <row r="4474" spans="1:2">
      <c r="A4474" t="s">
        <v>10637</v>
      </c>
      <c r="B4474" t="s">
        <v>10639</v>
      </c>
    </row>
    <row r="4475" spans="1:2">
      <c r="A4475" t="s">
        <v>10640</v>
      </c>
      <c r="B4475" t="s">
        <v>10641</v>
      </c>
    </row>
    <row r="4476" spans="1:2">
      <c r="A4476" t="s">
        <v>10640</v>
      </c>
      <c r="B4476" t="s">
        <v>10642</v>
      </c>
    </row>
    <row r="4477" spans="1:2">
      <c r="A4477" t="s">
        <v>10643</v>
      </c>
      <c r="B4477" t="s">
        <v>10644</v>
      </c>
    </row>
    <row r="4478" spans="1:2">
      <c r="A4478" t="s">
        <v>10643</v>
      </c>
      <c r="B4478" t="s">
        <v>10645</v>
      </c>
    </row>
    <row r="4479" spans="1:2">
      <c r="A4479" t="s">
        <v>10646</v>
      </c>
      <c r="B4479" t="s">
        <v>10647</v>
      </c>
    </row>
    <row r="4480" spans="1:2">
      <c r="A4480" t="s">
        <v>10648</v>
      </c>
      <c r="B4480" t="s">
        <v>10649</v>
      </c>
    </row>
    <row r="4481" spans="1:2">
      <c r="A4481" t="s">
        <v>10648</v>
      </c>
      <c r="B4481" t="s">
        <v>10650</v>
      </c>
    </row>
    <row r="4482" spans="1:2">
      <c r="A4482" t="s">
        <v>10651</v>
      </c>
      <c r="B4482" t="s">
        <v>10652</v>
      </c>
    </row>
    <row r="4483" spans="1:2">
      <c r="A4483" t="s">
        <v>10653</v>
      </c>
      <c r="B4483" t="s">
        <v>10654</v>
      </c>
    </row>
    <row r="4484" spans="1:2">
      <c r="A4484" t="s">
        <v>10655</v>
      </c>
      <c r="B4484" t="s">
        <v>10656</v>
      </c>
    </row>
    <row r="4485" spans="1:2">
      <c r="A4485" t="s">
        <v>10657</v>
      </c>
      <c r="B4485" t="s">
        <v>10658</v>
      </c>
    </row>
    <row r="4486" spans="1:2">
      <c r="A4486" t="s">
        <v>10659</v>
      </c>
      <c r="B4486" t="s">
        <v>10660</v>
      </c>
    </row>
    <row r="4487" spans="1:2">
      <c r="A4487" t="s">
        <v>10661</v>
      </c>
      <c r="B4487" t="s">
        <v>10662</v>
      </c>
    </row>
    <row r="4488" spans="1:2">
      <c r="A4488" t="s">
        <v>10663</v>
      </c>
      <c r="B4488" t="s">
        <v>10664</v>
      </c>
    </row>
    <row r="4489" spans="1:2">
      <c r="A4489" t="s">
        <v>10665</v>
      </c>
      <c r="B4489" t="s">
        <v>10666</v>
      </c>
    </row>
    <row r="4490" spans="1:2">
      <c r="A4490" t="s">
        <v>10667</v>
      </c>
      <c r="B4490" t="s">
        <v>10668</v>
      </c>
    </row>
    <row r="4491" spans="1:2">
      <c r="A4491" t="s">
        <v>10669</v>
      </c>
      <c r="B4491" t="s">
        <v>10670</v>
      </c>
    </row>
    <row r="4492" spans="1:2">
      <c r="A4492" t="s">
        <v>10671</v>
      </c>
      <c r="B4492" t="s">
        <v>10672</v>
      </c>
    </row>
    <row r="4493" spans="1:2">
      <c r="A4493" t="s">
        <v>10673</v>
      </c>
      <c r="B4493" t="s">
        <v>10674</v>
      </c>
    </row>
    <row r="4494" spans="1:2">
      <c r="A4494" t="s">
        <v>10675</v>
      </c>
      <c r="B4494" t="s">
        <v>10676</v>
      </c>
    </row>
    <row r="4495" spans="1:2">
      <c r="A4495" t="s">
        <v>10677</v>
      </c>
      <c r="B4495" t="s">
        <v>10678</v>
      </c>
    </row>
    <row r="4496" spans="1:2">
      <c r="A4496" t="s">
        <v>10679</v>
      </c>
      <c r="B4496" t="s">
        <v>10680</v>
      </c>
    </row>
    <row r="4497" spans="1:2">
      <c r="A4497" t="s">
        <v>10681</v>
      </c>
      <c r="B4497" t="s">
        <v>10682</v>
      </c>
    </row>
    <row r="4498" spans="1:2">
      <c r="A4498" t="s">
        <v>10683</v>
      </c>
      <c r="B4498" t="s">
        <v>10684</v>
      </c>
    </row>
    <row r="4499" spans="1:2">
      <c r="A4499" t="s">
        <v>10685</v>
      </c>
      <c r="B4499" t="s">
        <v>10686</v>
      </c>
    </row>
    <row r="4500" spans="1:2">
      <c r="A4500" t="s">
        <v>10687</v>
      </c>
      <c r="B4500" t="s">
        <v>10688</v>
      </c>
    </row>
    <row r="4501" spans="1:2">
      <c r="A4501" t="s">
        <v>10689</v>
      </c>
      <c r="B4501" t="s">
        <v>10690</v>
      </c>
    </row>
    <row r="4502" spans="1:2">
      <c r="A4502" t="s">
        <v>10691</v>
      </c>
      <c r="B4502" t="s">
        <v>10692</v>
      </c>
    </row>
    <row r="4503" spans="1:2">
      <c r="A4503" t="s">
        <v>10693</v>
      </c>
      <c r="B4503" t="s">
        <v>10694</v>
      </c>
    </row>
    <row r="4504" spans="1:2">
      <c r="A4504" t="s">
        <v>10695</v>
      </c>
      <c r="B4504" t="s">
        <v>10696</v>
      </c>
    </row>
    <row r="4505" spans="1:2">
      <c r="A4505" t="s">
        <v>10697</v>
      </c>
      <c r="B4505" t="s">
        <v>10698</v>
      </c>
    </row>
    <row r="4506" spans="1:2">
      <c r="A4506" t="s">
        <v>10699</v>
      </c>
      <c r="B4506" t="s">
        <v>10700</v>
      </c>
    </row>
    <row r="4507" spans="1:2">
      <c r="A4507" t="s">
        <v>10701</v>
      </c>
      <c r="B4507" t="s">
        <v>10702</v>
      </c>
    </row>
    <row r="4508" spans="1:2">
      <c r="A4508" t="s">
        <v>10703</v>
      </c>
      <c r="B4508" t="s">
        <v>10704</v>
      </c>
    </row>
    <row r="4509" spans="1:2">
      <c r="A4509" t="s">
        <v>10705</v>
      </c>
      <c r="B4509" t="s">
        <v>10706</v>
      </c>
    </row>
    <row r="4510" spans="1:2">
      <c r="A4510" t="s">
        <v>10707</v>
      </c>
      <c r="B4510" t="s">
        <v>10708</v>
      </c>
    </row>
    <row r="4511" spans="1:2">
      <c r="A4511" t="s">
        <v>10709</v>
      </c>
      <c r="B4511" t="s">
        <v>10710</v>
      </c>
    </row>
    <row r="4512" spans="1:2">
      <c r="A4512" t="s">
        <v>10711</v>
      </c>
      <c r="B4512" t="s">
        <v>10712</v>
      </c>
    </row>
    <row r="4513" spans="1:2">
      <c r="A4513" t="s">
        <v>10713</v>
      </c>
      <c r="B4513" t="s">
        <v>10714</v>
      </c>
    </row>
    <row r="4514" spans="1:2">
      <c r="A4514" t="s">
        <v>10715</v>
      </c>
      <c r="B4514" t="s">
        <v>10716</v>
      </c>
    </row>
    <row r="4515" spans="1:2">
      <c r="A4515" t="s">
        <v>10717</v>
      </c>
      <c r="B4515" t="s">
        <v>10718</v>
      </c>
    </row>
    <row r="4516" spans="1:2">
      <c r="A4516" t="s">
        <v>10719</v>
      </c>
      <c r="B4516" t="s">
        <v>10720</v>
      </c>
    </row>
    <row r="4517" spans="1:2">
      <c r="A4517" t="s">
        <v>10721</v>
      </c>
      <c r="B4517" t="s">
        <v>10722</v>
      </c>
    </row>
    <row r="4518" spans="1:2">
      <c r="A4518" t="s">
        <v>10723</v>
      </c>
      <c r="B4518" t="s">
        <v>10724</v>
      </c>
    </row>
    <row r="4519" spans="1:2">
      <c r="A4519" t="s">
        <v>10725</v>
      </c>
      <c r="B4519" t="s">
        <v>10726</v>
      </c>
    </row>
    <row r="4520" spans="1:2">
      <c r="A4520" t="s">
        <v>10727</v>
      </c>
      <c r="B4520" t="s">
        <v>10728</v>
      </c>
    </row>
    <row r="4521" spans="1:2">
      <c r="A4521" t="s">
        <v>10729</v>
      </c>
      <c r="B4521" t="s">
        <v>10730</v>
      </c>
    </row>
    <row r="4522" spans="1:2">
      <c r="A4522" t="s">
        <v>10731</v>
      </c>
      <c r="B4522" t="s">
        <v>10732</v>
      </c>
    </row>
    <row r="4523" spans="1:2">
      <c r="A4523" t="s">
        <v>10733</v>
      </c>
      <c r="B4523" t="s">
        <v>10734</v>
      </c>
    </row>
    <row r="4524" spans="1:2">
      <c r="A4524" t="s">
        <v>10735</v>
      </c>
      <c r="B4524" t="s">
        <v>10736</v>
      </c>
    </row>
    <row r="4525" spans="1:2">
      <c r="A4525" t="s">
        <v>10737</v>
      </c>
      <c r="B4525" t="s">
        <v>10738</v>
      </c>
    </row>
    <row r="4526" spans="1:2">
      <c r="A4526" t="s">
        <v>10739</v>
      </c>
      <c r="B4526" t="s">
        <v>10740</v>
      </c>
    </row>
    <row r="4527" spans="1:2">
      <c r="A4527" t="s">
        <v>10741</v>
      </c>
      <c r="B4527" t="s">
        <v>10742</v>
      </c>
    </row>
    <row r="4528" spans="1:2">
      <c r="A4528" t="s">
        <v>10743</v>
      </c>
      <c r="B4528" t="s">
        <v>10744</v>
      </c>
    </row>
    <row r="4529" spans="1:2">
      <c r="A4529" t="s">
        <v>10745</v>
      </c>
      <c r="B4529" t="s">
        <v>10746</v>
      </c>
    </row>
    <row r="4530" spans="1:2">
      <c r="A4530" t="s">
        <v>10747</v>
      </c>
      <c r="B4530" t="s">
        <v>10748</v>
      </c>
    </row>
    <row r="4531" spans="1:2">
      <c r="A4531" t="s">
        <v>10749</v>
      </c>
      <c r="B4531" t="s">
        <v>10750</v>
      </c>
    </row>
    <row r="4532" spans="1:2">
      <c r="A4532" t="s">
        <v>10751</v>
      </c>
      <c r="B4532" t="s">
        <v>10752</v>
      </c>
    </row>
    <row r="4533" spans="1:2">
      <c r="A4533" t="s">
        <v>10753</v>
      </c>
      <c r="B4533" t="s">
        <v>10754</v>
      </c>
    </row>
    <row r="4534" spans="1:2">
      <c r="A4534" t="s">
        <v>10755</v>
      </c>
      <c r="B4534" t="s">
        <v>10756</v>
      </c>
    </row>
    <row r="4535" spans="1:2">
      <c r="A4535" t="s">
        <v>10757</v>
      </c>
      <c r="B4535" t="s">
        <v>10758</v>
      </c>
    </row>
    <row r="4536" spans="1:2">
      <c r="A4536" t="s">
        <v>10759</v>
      </c>
      <c r="B4536" t="s">
        <v>10760</v>
      </c>
    </row>
    <row r="4537" spans="1:2">
      <c r="A4537" t="s">
        <v>10761</v>
      </c>
      <c r="B4537" t="s">
        <v>10762</v>
      </c>
    </row>
    <row r="4538" spans="1:2">
      <c r="A4538" t="s">
        <v>10763</v>
      </c>
      <c r="B4538" t="s">
        <v>10764</v>
      </c>
    </row>
    <row r="4539" spans="1:2">
      <c r="A4539" t="s">
        <v>10765</v>
      </c>
      <c r="B4539" t="s">
        <v>10766</v>
      </c>
    </row>
    <row r="4540" spans="1:2">
      <c r="A4540" t="s">
        <v>10767</v>
      </c>
      <c r="B4540" t="s">
        <v>10768</v>
      </c>
    </row>
    <row r="4541" spans="1:2">
      <c r="A4541" t="s">
        <v>10769</v>
      </c>
      <c r="B4541" t="s">
        <v>10770</v>
      </c>
    </row>
    <row r="4542" spans="1:2">
      <c r="A4542" t="s">
        <v>10771</v>
      </c>
      <c r="B4542" t="s">
        <v>10772</v>
      </c>
    </row>
    <row r="4543" spans="1:2">
      <c r="A4543" t="s">
        <v>10773</v>
      </c>
      <c r="B4543" t="s">
        <v>10774</v>
      </c>
    </row>
    <row r="4544" spans="1:2">
      <c r="A4544" t="s">
        <v>10775</v>
      </c>
      <c r="B4544" t="s">
        <v>10776</v>
      </c>
    </row>
    <row r="4545" spans="1:2">
      <c r="A4545" t="s">
        <v>10777</v>
      </c>
      <c r="B4545" t="s">
        <v>10778</v>
      </c>
    </row>
    <row r="4546" spans="1:2">
      <c r="A4546" t="s">
        <v>10779</v>
      </c>
      <c r="B4546" t="s">
        <v>10780</v>
      </c>
    </row>
    <row r="4547" spans="1:2">
      <c r="A4547" t="s">
        <v>10781</v>
      </c>
      <c r="B4547" t="s">
        <v>10782</v>
      </c>
    </row>
    <row r="4548" spans="1:2">
      <c r="A4548" t="s">
        <v>10783</v>
      </c>
      <c r="B4548" t="s">
        <v>10784</v>
      </c>
    </row>
    <row r="4549" spans="1:2">
      <c r="A4549" t="s">
        <v>10785</v>
      </c>
      <c r="B4549" t="s">
        <v>10786</v>
      </c>
    </row>
    <row r="4550" spans="1:2">
      <c r="A4550" t="s">
        <v>10787</v>
      </c>
      <c r="B4550" t="s">
        <v>10788</v>
      </c>
    </row>
    <row r="4551" spans="1:2">
      <c r="A4551" t="s">
        <v>10789</v>
      </c>
      <c r="B4551" t="s">
        <v>10790</v>
      </c>
    </row>
    <row r="4552" spans="1:2">
      <c r="A4552" t="s">
        <v>10791</v>
      </c>
      <c r="B4552" t="s">
        <v>10792</v>
      </c>
    </row>
    <row r="4553" spans="1:2">
      <c r="A4553" t="s">
        <v>10793</v>
      </c>
      <c r="B4553" t="s">
        <v>10794</v>
      </c>
    </row>
    <row r="4554" spans="1:2">
      <c r="A4554" t="s">
        <v>10795</v>
      </c>
      <c r="B4554" t="s">
        <v>10796</v>
      </c>
    </row>
    <row r="4555" spans="1:2">
      <c r="A4555" t="s">
        <v>10797</v>
      </c>
      <c r="B4555" t="s">
        <v>10798</v>
      </c>
    </row>
    <row r="4556" spans="1:2">
      <c r="A4556" t="s">
        <v>10799</v>
      </c>
      <c r="B4556" t="s">
        <v>10800</v>
      </c>
    </row>
    <row r="4557" spans="1:2">
      <c r="A4557" t="s">
        <v>10801</v>
      </c>
      <c r="B4557" t="s">
        <v>10802</v>
      </c>
    </row>
    <row r="4558" spans="1:2">
      <c r="A4558" t="s">
        <v>10803</v>
      </c>
      <c r="B4558" t="s">
        <v>10804</v>
      </c>
    </row>
    <row r="4559" spans="1:2">
      <c r="A4559" t="s">
        <v>10805</v>
      </c>
      <c r="B4559" t="s">
        <v>10806</v>
      </c>
    </row>
    <row r="4560" spans="1:2">
      <c r="A4560" t="s">
        <v>10807</v>
      </c>
      <c r="B4560" t="s">
        <v>10808</v>
      </c>
    </row>
    <row r="4561" spans="1:2">
      <c r="A4561" t="s">
        <v>10809</v>
      </c>
      <c r="B4561" t="s">
        <v>10810</v>
      </c>
    </row>
    <row r="4562" spans="1:2">
      <c r="A4562" t="s">
        <v>10811</v>
      </c>
      <c r="B4562" t="s">
        <v>10812</v>
      </c>
    </row>
    <row r="4563" spans="1:2">
      <c r="A4563" t="s">
        <v>10813</v>
      </c>
      <c r="B4563" t="s">
        <v>10814</v>
      </c>
    </row>
    <row r="4564" spans="1:2">
      <c r="A4564" t="s">
        <v>10815</v>
      </c>
      <c r="B4564" t="s">
        <v>10816</v>
      </c>
    </row>
    <row r="4565" spans="1:2">
      <c r="A4565" t="s">
        <v>10817</v>
      </c>
      <c r="B4565" t="s">
        <v>10818</v>
      </c>
    </row>
    <row r="4566" spans="1:2">
      <c r="A4566" t="s">
        <v>10819</v>
      </c>
      <c r="B4566" t="s">
        <v>10820</v>
      </c>
    </row>
    <row r="4567" spans="1:2">
      <c r="A4567" t="s">
        <v>10821</v>
      </c>
      <c r="B4567" t="s">
        <v>10822</v>
      </c>
    </row>
    <row r="4568" spans="1:2">
      <c r="A4568" t="s">
        <v>10823</v>
      </c>
      <c r="B4568" t="s">
        <v>10824</v>
      </c>
    </row>
    <row r="4569" spans="1:2">
      <c r="A4569" t="s">
        <v>10825</v>
      </c>
      <c r="B4569" t="s">
        <v>10826</v>
      </c>
    </row>
    <row r="4570" spans="1:2">
      <c r="A4570" t="s">
        <v>10827</v>
      </c>
      <c r="B4570" t="s">
        <v>10828</v>
      </c>
    </row>
    <row r="4571" spans="1:2">
      <c r="A4571" t="s">
        <v>10829</v>
      </c>
      <c r="B4571" t="s">
        <v>10830</v>
      </c>
    </row>
    <row r="4572" spans="1:2">
      <c r="A4572" t="s">
        <v>10831</v>
      </c>
      <c r="B4572" t="s">
        <v>10832</v>
      </c>
    </row>
    <row r="4573" spans="1:2">
      <c r="A4573" t="s">
        <v>10833</v>
      </c>
      <c r="B4573" t="s">
        <v>10834</v>
      </c>
    </row>
    <row r="4574" spans="1:2">
      <c r="A4574" t="s">
        <v>10835</v>
      </c>
      <c r="B4574" t="s">
        <v>10836</v>
      </c>
    </row>
    <row r="4575" spans="1:2">
      <c r="A4575" t="s">
        <v>10837</v>
      </c>
      <c r="B4575" t="s">
        <v>10838</v>
      </c>
    </row>
    <row r="4576" spans="1:2">
      <c r="A4576" t="s">
        <v>10839</v>
      </c>
      <c r="B4576" t="s">
        <v>10840</v>
      </c>
    </row>
    <row r="4577" spans="1:2">
      <c r="A4577" t="s">
        <v>10841</v>
      </c>
      <c r="B4577" t="s">
        <v>10842</v>
      </c>
    </row>
    <row r="4578" spans="1:2">
      <c r="A4578" t="s">
        <v>10843</v>
      </c>
      <c r="B4578" t="s">
        <v>10844</v>
      </c>
    </row>
    <row r="4579" spans="1:2">
      <c r="A4579" t="s">
        <v>10845</v>
      </c>
      <c r="B4579" t="s">
        <v>10846</v>
      </c>
    </row>
    <row r="4580" spans="1:2">
      <c r="A4580" t="s">
        <v>10847</v>
      </c>
      <c r="B4580" t="s">
        <v>10848</v>
      </c>
    </row>
    <row r="4581" spans="1:2">
      <c r="A4581" t="s">
        <v>10849</v>
      </c>
      <c r="B4581" t="s">
        <v>10850</v>
      </c>
    </row>
    <row r="4582" spans="1:2">
      <c r="A4582" t="s">
        <v>10851</v>
      </c>
      <c r="B4582" t="s">
        <v>10852</v>
      </c>
    </row>
    <row r="4583" spans="1:2">
      <c r="A4583" t="s">
        <v>10853</v>
      </c>
      <c r="B4583" t="s">
        <v>10854</v>
      </c>
    </row>
    <row r="4584" spans="1:2">
      <c r="A4584" t="s">
        <v>10855</v>
      </c>
      <c r="B4584" t="s">
        <v>10856</v>
      </c>
    </row>
    <row r="4585" spans="1:2">
      <c r="A4585" t="s">
        <v>10857</v>
      </c>
      <c r="B4585" t="s">
        <v>10858</v>
      </c>
    </row>
    <row r="4586" spans="1:2">
      <c r="A4586" t="s">
        <v>10859</v>
      </c>
      <c r="B4586" t="s">
        <v>10860</v>
      </c>
    </row>
    <row r="4587" spans="1:2">
      <c r="A4587" t="s">
        <v>10861</v>
      </c>
      <c r="B4587" t="s">
        <v>10862</v>
      </c>
    </row>
    <row r="4588" spans="1:2">
      <c r="A4588" t="s">
        <v>10863</v>
      </c>
      <c r="B4588" t="s">
        <v>10864</v>
      </c>
    </row>
    <row r="4589" spans="1:2">
      <c r="A4589" t="s">
        <v>10865</v>
      </c>
      <c r="B4589" t="s">
        <v>10866</v>
      </c>
    </row>
    <row r="4590" spans="1:2">
      <c r="A4590" t="s">
        <v>10867</v>
      </c>
      <c r="B4590" t="s">
        <v>10868</v>
      </c>
    </row>
    <row r="4591" spans="1:2">
      <c r="A4591" t="s">
        <v>10869</v>
      </c>
      <c r="B4591" t="s">
        <v>10870</v>
      </c>
    </row>
    <row r="4592" spans="1:2">
      <c r="A4592" t="s">
        <v>10871</v>
      </c>
      <c r="B4592" t="s">
        <v>10872</v>
      </c>
    </row>
    <row r="4593" spans="1:2">
      <c r="A4593" t="s">
        <v>10873</v>
      </c>
      <c r="B4593" t="s">
        <v>10874</v>
      </c>
    </row>
    <row r="4594" spans="1:2">
      <c r="A4594" t="s">
        <v>10875</v>
      </c>
      <c r="B4594" t="s">
        <v>10876</v>
      </c>
    </row>
    <row r="4595" spans="1:2">
      <c r="A4595" t="s">
        <v>10877</v>
      </c>
      <c r="B4595" t="s">
        <v>10878</v>
      </c>
    </row>
    <row r="4596" spans="1:2">
      <c r="A4596" t="s">
        <v>10879</v>
      </c>
      <c r="B4596" t="s">
        <v>10880</v>
      </c>
    </row>
    <row r="4597" spans="1:2">
      <c r="A4597" t="s">
        <v>10881</v>
      </c>
      <c r="B4597" t="s">
        <v>10882</v>
      </c>
    </row>
    <row r="4598" spans="1:2">
      <c r="A4598" t="s">
        <v>10883</v>
      </c>
      <c r="B4598" t="s">
        <v>10884</v>
      </c>
    </row>
    <row r="4599" spans="1:2">
      <c r="A4599" t="s">
        <v>10885</v>
      </c>
      <c r="B4599" t="s">
        <v>10886</v>
      </c>
    </row>
    <row r="4600" spans="1:2">
      <c r="A4600" t="s">
        <v>10887</v>
      </c>
      <c r="B4600" t="s">
        <v>10888</v>
      </c>
    </row>
    <row r="4601" spans="1:2">
      <c r="A4601" t="s">
        <v>10889</v>
      </c>
      <c r="B4601" t="s">
        <v>10890</v>
      </c>
    </row>
    <row r="4602" spans="1:2">
      <c r="A4602" t="s">
        <v>10891</v>
      </c>
      <c r="B4602" t="s">
        <v>10892</v>
      </c>
    </row>
    <row r="4603" spans="1:2">
      <c r="A4603" t="s">
        <v>10893</v>
      </c>
      <c r="B4603" t="s">
        <v>10894</v>
      </c>
    </row>
    <row r="4604" spans="1:2">
      <c r="A4604" t="s">
        <v>10895</v>
      </c>
      <c r="B4604" t="s">
        <v>10896</v>
      </c>
    </row>
    <row r="4605" spans="1:2">
      <c r="A4605" t="s">
        <v>10897</v>
      </c>
      <c r="B4605" t="s">
        <v>10898</v>
      </c>
    </row>
    <row r="4606" spans="1:2">
      <c r="A4606" t="s">
        <v>10899</v>
      </c>
      <c r="B4606" t="s">
        <v>10900</v>
      </c>
    </row>
    <row r="4607" spans="1:2">
      <c r="A4607" t="s">
        <v>10901</v>
      </c>
      <c r="B4607" t="s">
        <v>10902</v>
      </c>
    </row>
    <row r="4608" spans="1:2">
      <c r="A4608" t="s">
        <v>10903</v>
      </c>
      <c r="B4608" t="s">
        <v>10904</v>
      </c>
    </row>
    <row r="4609" spans="1:2">
      <c r="A4609" t="s">
        <v>10905</v>
      </c>
      <c r="B4609" t="s">
        <v>10906</v>
      </c>
    </row>
    <row r="4610" spans="1:2">
      <c r="A4610" t="s">
        <v>10907</v>
      </c>
      <c r="B4610" t="s">
        <v>10908</v>
      </c>
    </row>
    <row r="4611" spans="1:2">
      <c r="A4611" t="s">
        <v>10909</v>
      </c>
      <c r="B4611" t="s">
        <v>10910</v>
      </c>
    </row>
    <row r="4612" spans="1:2">
      <c r="A4612" t="s">
        <v>10911</v>
      </c>
      <c r="B4612" t="s">
        <v>10912</v>
      </c>
    </row>
    <row r="4613" spans="1:2">
      <c r="A4613" t="s">
        <v>10913</v>
      </c>
      <c r="B4613" t="s">
        <v>10914</v>
      </c>
    </row>
    <row r="4614" spans="1:2">
      <c r="A4614" t="s">
        <v>10915</v>
      </c>
      <c r="B4614" t="s">
        <v>10916</v>
      </c>
    </row>
    <row r="4615" spans="1:2">
      <c r="A4615" t="s">
        <v>10917</v>
      </c>
      <c r="B4615" t="s">
        <v>10918</v>
      </c>
    </row>
    <row r="4616" spans="1:2">
      <c r="A4616" t="s">
        <v>10919</v>
      </c>
      <c r="B4616" t="s">
        <v>10920</v>
      </c>
    </row>
    <row r="4617" spans="1:2">
      <c r="A4617" t="s">
        <v>10921</v>
      </c>
      <c r="B4617" t="s">
        <v>10922</v>
      </c>
    </row>
    <row r="4618" spans="1:2">
      <c r="A4618" t="s">
        <v>10923</v>
      </c>
      <c r="B4618" t="s">
        <v>10924</v>
      </c>
    </row>
    <row r="4619" spans="1:2">
      <c r="A4619" t="s">
        <v>10925</v>
      </c>
      <c r="B4619" t="s">
        <v>10926</v>
      </c>
    </row>
    <row r="4620" spans="1:2">
      <c r="A4620" t="s">
        <v>10927</v>
      </c>
      <c r="B4620" t="s">
        <v>10928</v>
      </c>
    </row>
    <row r="4621" spans="1:2">
      <c r="A4621" t="s">
        <v>10929</v>
      </c>
      <c r="B4621" t="s">
        <v>10930</v>
      </c>
    </row>
    <row r="4622" spans="1:2">
      <c r="A4622" t="s">
        <v>10931</v>
      </c>
      <c r="B4622" t="s">
        <v>10932</v>
      </c>
    </row>
    <row r="4623" spans="1:2">
      <c r="A4623" t="s">
        <v>10933</v>
      </c>
      <c r="B4623" t="s">
        <v>10934</v>
      </c>
    </row>
    <row r="4624" spans="1:2">
      <c r="A4624" t="s">
        <v>10935</v>
      </c>
      <c r="B4624" t="s">
        <v>10936</v>
      </c>
    </row>
    <row r="4625" spans="1:2">
      <c r="A4625" t="s">
        <v>10937</v>
      </c>
      <c r="B4625" t="s">
        <v>10938</v>
      </c>
    </row>
    <row r="4626" spans="1:2">
      <c r="A4626" t="s">
        <v>10939</v>
      </c>
      <c r="B4626" t="s">
        <v>10940</v>
      </c>
    </row>
    <row r="4627" spans="1:2">
      <c r="A4627" t="s">
        <v>10941</v>
      </c>
      <c r="B4627" t="s">
        <v>10942</v>
      </c>
    </row>
    <row r="4628" spans="1:2">
      <c r="A4628" t="s">
        <v>10943</v>
      </c>
      <c r="B4628" t="s">
        <v>10944</v>
      </c>
    </row>
    <row r="4629" spans="1:2">
      <c r="A4629" t="s">
        <v>10945</v>
      </c>
      <c r="B4629" t="s">
        <v>10946</v>
      </c>
    </row>
    <row r="4630" spans="1:2">
      <c r="A4630" t="s">
        <v>10947</v>
      </c>
      <c r="B4630" t="s">
        <v>10948</v>
      </c>
    </row>
    <row r="4631" spans="1:2">
      <c r="A4631" t="s">
        <v>10949</v>
      </c>
      <c r="B4631" t="s">
        <v>10950</v>
      </c>
    </row>
    <row r="4632" spans="1:2">
      <c r="A4632" t="s">
        <v>10951</v>
      </c>
      <c r="B4632" t="s">
        <v>10952</v>
      </c>
    </row>
    <row r="4633" spans="1:2">
      <c r="A4633" t="s">
        <v>10953</v>
      </c>
      <c r="B4633" t="s">
        <v>10954</v>
      </c>
    </row>
    <row r="4634" spans="1:2">
      <c r="A4634" t="s">
        <v>10955</v>
      </c>
      <c r="B4634" t="s">
        <v>10956</v>
      </c>
    </row>
    <row r="4635" spans="1:2">
      <c r="A4635" t="s">
        <v>10957</v>
      </c>
      <c r="B4635" t="s">
        <v>10958</v>
      </c>
    </row>
    <row r="4636" spans="1:2">
      <c r="A4636" t="s">
        <v>10959</v>
      </c>
      <c r="B4636" t="s">
        <v>10960</v>
      </c>
    </row>
    <row r="4637" spans="1:2">
      <c r="A4637" t="s">
        <v>10961</v>
      </c>
      <c r="B4637" t="s">
        <v>10962</v>
      </c>
    </row>
    <row r="4638" spans="1:2">
      <c r="A4638" t="s">
        <v>10963</v>
      </c>
      <c r="B4638" t="s">
        <v>10964</v>
      </c>
    </row>
    <row r="4639" spans="1:2">
      <c r="A4639" t="s">
        <v>10965</v>
      </c>
      <c r="B4639" t="s">
        <v>10966</v>
      </c>
    </row>
    <row r="4640" spans="1:2">
      <c r="A4640" t="s">
        <v>10967</v>
      </c>
      <c r="B4640" t="s">
        <v>10968</v>
      </c>
    </row>
    <row r="4641" spans="1:2">
      <c r="A4641" t="s">
        <v>10969</v>
      </c>
      <c r="B4641" t="s">
        <v>10970</v>
      </c>
    </row>
    <row r="4642" spans="1:2">
      <c r="A4642" t="s">
        <v>10971</v>
      </c>
      <c r="B4642" t="s">
        <v>10972</v>
      </c>
    </row>
    <row r="4643" spans="1:2">
      <c r="A4643" t="s">
        <v>10973</v>
      </c>
      <c r="B4643" t="s">
        <v>10974</v>
      </c>
    </row>
    <row r="4644" spans="1:2">
      <c r="A4644" t="s">
        <v>10975</v>
      </c>
      <c r="B4644" t="s">
        <v>10976</v>
      </c>
    </row>
    <row r="4645" spans="1:2">
      <c r="A4645" t="s">
        <v>10977</v>
      </c>
      <c r="B4645" t="s">
        <v>10978</v>
      </c>
    </row>
    <row r="4646" spans="1:2">
      <c r="A4646" t="s">
        <v>10979</v>
      </c>
      <c r="B4646" t="s">
        <v>10980</v>
      </c>
    </row>
    <row r="4647" spans="1:2">
      <c r="A4647" t="s">
        <v>10981</v>
      </c>
      <c r="B4647" t="s">
        <v>10982</v>
      </c>
    </row>
    <row r="4648" spans="1:2">
      <c r="A4648" t="s">
        <v>10983</v>
      </c>
      <c r="B4648" t="s">
        <v>10984</v>
      </c>
    </row>
    <row r="4649" spans="1:2">
      <c r="A4649" t="s">
        <v>10985</v>
      </c>
      <c r="B4649" t="s">
        <v>10986</v>
      </c>
    </row>
    <row r="4650" spans="1:2">
      <c r="A4650" t="s">
        <v>10987</v>
      </c>
      <c r="B4650" t="s">
        <v>10988</v>
      </c>
    </row>
    <row r="4651" spans="1:2">
      <c r="A4651" t="s">
        <v>10989</v>
      </c>
      <c r="B4651" t="s">
        <v>10990</v>
      </c>
    </row>
    <row r="4652" spans="1:2">
      <c r="A4652" t="s">
        <v>10991</v>
      </c>
      <c r="B4652" t="s">
        <v>10992</v>
      </c>
    </row>
    <row r="4653" spans="1:2">
      <c r="A4653" t="s">
        <v>10993</v>
      </c>
      <c r="B4653" t="s">
        <v>10994</v>
      </c>
    </row>
    <row r="4654" spans="1:2">
      <c r="A4654" t="s">
        <v>10995</v>
      </c>
      <c r="B4654" t="s">
        <v>10996</v>
      </c>
    </row>
    <row r="4655" spans="1:2">
      <c r="A4655" t="s">
        <v>10997</v>
      </c>
      <c r="B4655" t="s">
        <v>10998</v>
      </c>
    </row>
    <row r="4656" spans="1:2">
      <c r="A4656" t="s">
        <v>10999</v>
      </c>
      <c r="B4656" t="s">
        <v>11000</v>
      </c>
    </row>
    <row r="4657" spans="1:2">
      <c r="A4657" t="s">
        <v>11001</v>
      </c>
      <c r="B4657" t="s">
        <v>11002</v>
      </c>
    </row>
    <row r="4658" spans="1:2">
      <c r="A4658" t="s">
        <v>11003</v>
      </c>
      <c r="B4658" t="s">
        <v>11004</v>
      </c>
    </row>
    <row r="4659" spans="1:2">
      <c r="A4659" t="s">
        <v>11005</v>
      </c>
      <c r="B4659" t="s">
        <v>11006</v>
      </c>
    </row>
    <row r="4660" spans="1:2">
      <c r="A4660" t="s">
        <v>11007</v>
      </c>
      <c r="B4660" t="s">
        <v>11008</v>
      </c>
    </row>
    <row r="4661" spans="1:2">
      <c r="A4661" t="s">
        <v>11009</v>
      </c>
      <c r="B4661" t="s">
        <v>11010</v>
      </c>
    </row>
    <row r="4662" spans="1:2">
      <c r="A4662" t="s">
        <v>11011</v>
      </c>
      <c r="B4662" t="s">
        <v>11012</v>
      </c>
    </row>
    <row r="4663" spans="1:2">
      <c r="A4663" t="s">
        <v>11013</v>
      </c>
      <c r="B4663" t="s">
        <v>11014</v>
      </c>
    </row>
    <row r="4664" spans="1:2">
      <c r="A4664" t="s">
        <v>11015</v>
      </c>
      <c r="B4664" t="s">
        <v>11016</v>
      </c>
    </row>
    <row r="4665" spans="1:2">
      <c r="A4665" t="s">
        <v>11017</v>
      </c>
      <c r="B4665" t="s">
        <v>11018</v>
      </c>
    </row>
    <row r="4666" spans="1:2">
      <c r="A4666" t="s">
        <v>11019</v>
      </c>
      <c r="B4666" t="s">
        <v>11020</v>
      </c>
    </row>
    <row r="4667" spans="1:2">
      <c r="A4667" t="s">
        <v>11021</v>
      </c>
      <c r="B4667" t="s">
        <v>11022</v>
      </c>
    </row>
    <row r="4668" spans="1:2">
      <c r="A4668" t="s">
        <v>11023</v>
      </c>
      <c r="B4668" t="s">
        <v>11024</v>
      </c>
    </row>
    <row r="4669" spans="1:2">
      <c r="A4669" t="s">
        <v>11025</v>
      </c>
      <c r="B4669" t="s">
        <v>11026</v>
      </c>
    </row>
    <row r="4670" spans="1:2">
      <c r="A4670" t="s">
        <v>11027</v>
      </c>
      <c r="B4670" t="s">
        <v>11028</v>
      </c>
    </row>
    <row r="4671" spans="1:2">
      <c r="A4671" t="s">
        <v>11029</v>
      </c>
      <c r="B4671" t="s">
        <v>11030</v>
      </c>
    </row>
    <row r="4672" spans="1:2">
      <c r="A4672" t="s">
        <v>11031</v>
      </c>
      <c r="B4672" t="s">
        <v>11032</v>
      </c>
    </row>
    <row r="4673" spans="1:2">
      <c r="A4673" t="s">
        <v>11033</v>
      </c>
      <c r="B4673" t="s">
        <v>11034</v>
      </c>
    </row>
    <row r="4674" spans="1:2">
      <c r="A4674" t="s">
        <v>11035</v>
      </c>
      <c r="B4674" t="s">
        <v>11036</v>
      </c>
    </row>
    <row r="4675" spans="1:2">
      <c r="A4675" t="s">
        <v>11037</v>
      </c>
      <c r="B4675" t="s">
        <v>11038</v>
      </c>
    </row>
    <row r="4676" spans="1:2">
      <c r="A4676" t="s">
        <v>11039</v>
      </c>
      <c r="B4676" t="s">
        <v>11040</v>
      </c>
    </row>
    <row r="4677" spans="1:2">
      <c r="A4677" t="s">
        <v>11041</v>
      </c>
      <c r="B4677" t="s">
        <v>11042</v>
      </c>
    </row>
    <row r="4678" spans="1:2">
      <c r="A4678" t="s">
        <v>11043</v>
      </c>
      <c r="B4678" t="s">
        <v>11044</v>
      </c>
    </row>
    <row r="4679" spans="1:2">
      <c r="A4679" t="s">
        <v>11045</v>
      </c>
      <c r="B4679" t="s">
        <v>11046</v>
      </c>
    </row>
    <row r="4680" spans="1:2">
      <c r="A4680" t="s">
        <v>11047</v>
      </c>
      <c r="B4680" t="s">
        <v>11048</v>
      </c>
    </row>
    <row r="4681" spans="1:2">
      <c r="A4681" t="s">
        <v>11049</v>
      </c>
      <c r="B4681" t="s">
        <v>11050</v>
      </c>
    </row>
    <row r="4682" spans="1:2">
      <c r="A4682" t="s">
        <v>11051</v>
      </c>
      <c r="B4682" t="s">
        <v>11052</v>
      </c>
    </row>
    <row r="4683" spans="1:2">
      <c r="A4683" t="s">
        <v>11053</v>
      </c>
      <c r="B4683" t="s">
        <v>11054</v>
      </c>
    </row>
    <row r="4684" spans="1:2">
      <c r="A4684" t="s">
        <v>11055</v>
      </c>
      <c r="B4684" t="s">
        <v>11056</v>
      </c>
    </row>
    <row r="4685" spans="1:2">
      <c r="A4685" t="s">
        <v>11057</v>
      </c>
      <c r="B4685" t="s">
        <v>11058</v>
      </c>
    </row>
    <row r="4686" spans="1:2">
      <c r="A4686" t="s">
        <v>11059</v>
      </c>
      <c r="B4686" t="s">
        <v>11060</v>
      </c>
    </row>
    <row r="4687" spans="1:2">
      <c r="A4687" t="s">
        <v>11061</v>
      </c>
      <c r="B4687" t="s">
        <v>11062</v>
      </c>
    </row>
    <row r="4688" spans="1:2">
      <c r="A4688" t="s">
        <v>11063</v>
      </c>
      <c r="B4688" t="s">
        <v>11064</v>
      </c>
    </row>
    <row r="4689" spans="1:2">
      <c r="A4689" t="s">
        <v>11065</v>
      </c>
      <c r="B4689" t="s">
        <v>11066</v>
      </c>
    </row>
    <row r="4690" spans="1:2">
      <c r="A4690" t="s">
        <v>11067</v>
      </c>
      <c r="B4690" t="s">
        <v>11068</v>
      </c>
    </row>
    <row r="4691" spans="1:2">
      <c r="A4691" t="s">
        <v>11069</v>
      </c>
      <c r="B4691" t="s">
        <v>11070</v>
      </c>
    </row>
    <row r="4692" spans="1:2">
      <c r="A4692" t="s">
        <v>11071</v>
      </c>
      <c r="B4692" t="s">
        <v>11072</v>
      </c>
    </row>
    <row r="4693" spans="1:2">
      <c r="A4693" t="s">
        <v>11073</v>
      </c>
      <c r="B4693" t="s">
        <v>11074</v>
      </c>
    </row>
    <row r="4694" spans="1:2">
      <c r="A4694" t="s">
        <v>11075</v>
      </c>
      <c r="B4694" t="s">
        <v>11076</v>
      </c>
    </row>
    <row r="4695" spans="1:2">
      <c r="A4695" t="s">
        <v>11077</v>
      </c>
      <c r="B4695" t="s">
        <v>11078</v>
      </c>
    </row>
    <row r="4696" spans="1:2">
      <c r="A4696" t="s">
        <v>11079</v>
      </c>
      <c r="B4696" t="s">
        <v>11080</v>
      </c>
    </row>
    <row r="4697" spans="1:2">
      <c r="A4697" t="s">
        <v>11081</v>
      </c>
      <c r="B4697" t="s">
        <v>11082</v>
      </c>
    </row>
    <row r="4698" spans="1:2">
      <c r="A4698" t="s">
        <v>11083</v>
      </c>
      <c r="B4698" t="s">
        <v>11084</v>
      </c>
    </row>
    <row r="4699" spans="1:2">
      <c r="A4699" t="s">
        <v>11085</v>
      </c>
      <c r="B4699" t="s">
        <v>11086</v>
      </c>
    </row>
    <row r="4700" spans="1:2">
      <c r="A4700" t="s">
        <v>11087</v>
      </c>
      <c r="B4700" t="s">
        <v>11088</v>
      </c>
    </row>
    <row r="4701" spans="1:2">
      <c r="A4701" t="s">
        <v>11089</v>
      </c>
      <c r="B4701" t="s">
        <v>11090</v>
      </c>
    </row>
    <row r="4702" spans="1:2">
      <c r="A4702" t="s">
        <v>11091</v>
      </c>
      <c r="B4702" t="s">
        <v>11092</v>
      </c>
    </row>
    <row r="4703" spans="1:2">
      <c r="A4703" t="s">
        <v>11093</v>
      </c>
      <c r="B4703" t="s">
        <v>11094</v>
      </c>
    </row>
    <row r="4704" spans="1:2">
      <c r="A4704" t="s">
        <v>11095</v>
      </c>
      <c r="B4704" t="s">
        <v>11096</v>
      </c>
    </row>
    <row r="4705" spans="1:2">
      <c r="A4705" t="s">
        <v>11097</v>
      </c>
      <c r="B4705" t="s">
        <v>11098</v>
      </c>
    </row>
    <row r="4706" spans="1:2">
      <c r="A4706" t="s">
        <v>11099</v>
      </c>
      <c r="B4706" t="s">
        <v>11100</v>
      </c>
    </row>
    <row r="4707" spans="1:2">
      <c r="A4707" t="s">
        <v>11101</v>
      </c>
      <c r="B4707" t="s">
        <v>11102</v>
      </c>
    </row>
    <row r="4708" spans="1:2">
      <c r="A4708" t="s">
        <v>11103</v>
      </c>
      <c r="B4708" t="s">
        <v>11104</v>
      </c>
    </row>
    <row r="4709" spans="1:2">
      <c r="A4709" t="s">
        <v>11105</v>
      </c>
      <c r="B4709" t="s">
        <v>11106</v>
      </c>
    </row>
    <row r="4710" spans="1:2">
      <c r="A4710" t="s">
        <v>11107</v>
      </c>
      <c r="B4710" t="s">
        <v>11108</v>
      </c>
    </row>
    <row r="4711" spans="1:2">
      <c r="A4711" t="s">
        <v>11109</v>
      </c>
      <c r="B4711" t="s">
        <v>11110</v>
      </c>
    </row>
    <row r="4712" spans="1:2">
      <c r="A4712" t="s">
        <v>11111</v>
      </c>
      <c r="B4712" t="s">
        <v>11112</v>
      </c>
    </row>
    <row r="4713" spans="1:2">
      <c r="A4713" t="s">
        <v>11113</v>
      </c>
      <c r="B4713" t="s">
        <v>11114</v>
      </c>
    </row>
    <row r="4714" spans="1:2">
      <c r="A4714" t="s">
        <v>11115</v>
      </c>
      <c r="B4714" t="s">
        <v>11116</v>
      </c>
    </row>
    <row r="4715" spans="1:2">
      <c r="A4715" t="s">
        <v>11117</v>
      </c>
      <c r="B4715" t="s">
        <v>11118</v>
      </c>
    </row>
    <row r="4716" spans="1:2">
      <c r="A4716" t="s">
        <v>11119</v>
      </c>
      <c r="B4716" t="s">
        <v>11120</v>
      </c>
    </row>
    <row r="4717" spans="1:2">
      <c r="A4717" t="s">
        <v>11121</v>
      </c>
      <c r="B4717" t="s">
        <v>11122</v>
      </c>
    </row>
    <row r="4718" spans="1:2">
      <c r="A4718" t="s">
        <v>11123</v>
      </c>
      <c r="B4718" t="s">
        <v>11124</v>
      </c>
    </row>
    <row r="4719" spans="1:2">
      <c r="A4719" t="s">
        <v>11125</v>
      </c>
      <c r="B4719" t="s">
        <v>11126</v>
      </c>
    </row>
    <row r="4720" spans="1:2">
      <c r="A4720" t="s">
        <v>11127</v>
      </c>
      <c r="B4720" t="s">
        <v>11128</v>
      </c>
    </row>
    <row r="4721" spans="1:2">
      <c r="A4721" t="s">
        <v>11129</v>
      </c>
      <c r="B4721" t="s">
        <v>11130</v>
      </c>
    </row>
    <row r="4722" spans="1:2">
      <c r="A4722" t="s">
        <v>11131</v>
      </c>
      <c r="B4722" t="s">
        <v>11132</v>
      </c>
    </row>
    <row r="4723" spans="1:2">
      <c r="A4723" t="s">
        <v>11133</v>
      </c>
      <c r="B4723" t="s">
        <v>11134</v>
      </c>
    </row>
    <row r="4724" spans="1:2">
      <c r="A4724" t="s">
        <v>11135</v>
      </c>
      <c r="B4724" t="s">
        <v>11136</v>
      </c>
    </row>
    <row r="4725" spans="1:2">
      <c r="A4725" t="s">
        <v>11137</v>
      </c>
      <c r="B4725" t="s">
        <v>11138</v>
      </c>
    </row>
    <row r="4726" spans="1:2">
      <c r="A4726" t="s">
        <v>11139</v>
      </c>
      <c r="B4726" t="s">
        <v>11140</v>
      </c>
    </row>
    <row r="4727" spans="1:2">
      <c r="A4727" t="s">
        <v>11141</v>
      </c>
      <c r="B4727" t="s">
        <v>11142</v>
      </c>
    </row>
    <row r="4728" spans="1:2">
      <c r="A4728" t="s">
        <v>11143</v>
      </c>
      <c r="B4728" t="s">
        <v>11144</v>
      </c>
    </row>
    <row r="4729" spans="1:2">
      <c r="A4729" t="s">
        <v>11145</v>
      </c>
      <c r="B4729" t="s">
        <v>11146</v>
      </c>
    </row>
    <row r="4730" spans="1:2">
      <c r="A4730" t="s">
        <v>11147</v>
      </c>
      <c r="B4730" t="s">
        <v>11148</v>
      </c>
    </row>
    <row r="4731" spans="1:2">
      <c r="A4731" t="s">
        <v>11149</v>
      </c>
      <c r="B4731" t="s">
        <v>11150</v>
      </c>
    </row>
    <row r="4732" spans="1:2">
      <c r="A4732" t="s">
        <v>11151</v>
      </c>
      <c r="B4732" t="s">
        <v>11152</v>
      </c>
    </row>
    <row r="4733" spans="1:2">
      <c r="A4733" t="s">
        <v>11153</v>
      </c>
      <c r="B4733" t="s">
        <v>11154</v>
      </c>
    </row>
    <row r="4734" spans="1:2">
      <c r="A4734" t="s">
        <v>11155</v>
      </c>
      <c r="B4734" t="s">
        <v>11156</v>
      </c>
    </row>
    <row r="4735" spans="1:2">
      <c r="A4735" t="s">
        <v>11157</v>
      </c>
      <c r="B4735" t="s">
        <v>11158</v>
      </c>
    </row>
    <row r="4736" spans="1:2">
      <c r="A4736" t="s">
        <v>11159</v>
      </c>
      <c r="B4736" t="s">
        <v>11160</v>
      </c>
    </row>
    <row r="4737" spans="1:2">
      <c r="A4737" t="s">
        <v>11161</v>
      </c>
      <c r="B4737" t="s">
        <v>11162</v>
      </c>
    </row>
    <row r="4738" spans="1:2">
      <c r="A4738" t="s">
        <v>11163</v>
      </c>
      <c r="B4738" t="s">
        <v>11164</v>
      </c>
    </row>
    <row r="4739" spans="1:2">
      <c r="A4739" t="s">
        <v>11165</v>
      </c>
      <c r="B4739" t="s">
        <v>11166</v>
      </c>
    </row>
    <row r="4740" spans="1:2">
      <c r="A4740" t="s">
        <v>11167</v>
      </c>
      <c r="B4740" t="s">
        <v>11168</v>
      </c>
    </row>
    <row r="4741" spans="1:2">
      <c r="A4741" t="s">
        <v>11169</v>
      </c>
      <c r="B4741" t="s">
        <v>11170</v>
      </c>
    </row>
    <row r="4742" spans="1:2">
      <c r="A4742" t="s">
        <v>11171</v>
      </c>
      <c r="B4742" t="s">
        <v>11172</v>
      </c>
    </row>
    <row r="4743" spans="1:2">
      <c r="A4743" t="s">
        <v>11173</v>
      </c>
      <c r="B4743" t="s">
        <v>11174</v>
      </c>
    </row>
    <row r="4744" spans="1:2">
      <c r="A4744" t="s">
        <v>11175</v>
      </c>
      <c r="B4744" t="s">
        <v>11176</v>
      </c>
    </row>
    <row r="4745" spans="1:2">
      <c r="A4745" t="s">
        <v>11177</v>
      </c>
      <c r="B4745" t="s">
        <v>11178</v>
      </c>
    </row>
    <row r="4746" spans="1:2">
      <c r="A4746" t="s">
        <v>11179</v>
      </c>
      <c r="B4746" t="s">
        <v>11180</v>
      </c>
    </row>
    <row r="4747" spans="1:2">
      <c r="A4747" t="s">
        <v>11181</v>
      </c>
      <c r="B4747" t="s">
        <v>11182</v>
      </c>
    </row>
    <row r="4748" spans="1:2">
      <c r="A4748" t="s">
        <v>11183</v>
      </c>
      <c r="B4748" t="s">
        <v>11184</v>
      </c>
    </row>
    <row r="4749" spans="1:2">
      <c r="A4749" t="s">
        <v>11185</v>
      </c>
      <c r="B4749" t="s">
        <v>11186</v>
      </c>
    </row>
    <row r="4750" spans="1:2">
      <c r="A4750" t="s">
        <v>11187</v>
      </c>
      <c r="B4750" t="s">
        <v>11188</v>
      </c>
    </row>
    <row r="4751" spans="1:2">
      <c r="A4751" t="s">
        <v>11189</v>
      </c>
      <c r="B4751" t="s">
        <v>11190</v>
      </c>
    </row>
    <row r="4752" spans="1:2">
      <c r="A4752" t="s">
        <v>11191</v>
      </c>
      <c r="B4752" t="s">
        <v>11192</v>
      </c>
    </row>
    <row r="4753" spans="1:2">
      <c r="A4753" t="s">
        <v>11193</v>
      </c>
      <c r="B4753" t="s">
        <v>11194</v>
      </c>
    </row>
    <row r="4754" spans="1:2">
      <c r="A4754" t="s">
        <v>11195</v>
      </c>
      <c r="B4754" t="s">
        <v>11196</v>
      </c>
    </row>
    <row r="4755" spans="1:2">
      <c r="A4755" t="s">
        <v>11197</v>
      </c>
      <c r="B4755" t="s">
        <v>11198</v>
      </c>
    </row>
    <row r="4756" spans="1:2">
      <c r="A4756" t="s">
        <v>11199</v>
      </c>
      <c r="B4756" t="s">
        <v>11200</v>
      </c>
    </row>
    <row r="4757" spans="1:2">
      <c r="A4757" t="s">
        <v>11201</v>
      </c>
      <c r="B4757" t="s">
        <v>11202</v>
      </c>
    </row>
    <row r="4758" spans="1:2">
      <c r="A4758" t="s">
        <v>11203</v>
      </c>
      <c r="B4758" t="s">
        <v>11204</v>
      </c>
    </row>
    <row r="4759" spans="1:2">
      <c r="A4759" t="s">
        <v>11205</v>
      </c>
      <c r="B4759" t="s">
        <v>11206</v>
      </c>
    </row>
    <row r="4760" spans="1:2">
      <c r="A4760" t="s">
        <v>11207</v>
      </c>
      <c r="B4760" t="s">
        <v>11208</v>
      </c>
    </row>
    <row r="4761" spans="1:2">
      <c r="A4761" t="s">
        <v>11209</v>
      </c>
      <c r="B4761" t="s">
        <v>11210</v>
      </c>
    </row>
    <row r="4762" spans="1:2">
      <c r="A4762" t="s">
        <v>11211</v>
      </c>
      <c r="B4762" t="s">
        <v>11212</v>
      </c>
    </row>
    <row r="4763" spans="1:2">
      <c r="A4763" t="s">
        <v>11213</v>
      </c>
      <c r="B4763" t="s">
        <v>11214</v>
      </c>
    </row>
    <row r="4764" spans="1:2">
      <c r="A4764" t="s">
        <v>11215</v>
      </c>
      <c r="B4764" t="s">
        <v>11216</v>
      </c>
    </row>
    <row r="4765" spans="1:2">
      <c r="A4765" t="s">
        <v>11217</v>
      </c>
      <c r="B4765" t="s">
        <v>11218</v>
      </c>
    </row>
    <row r="4766" spans="1:2">
      <c r="A4766" t="s">
        <v>11219</v>
      </c>
      <c r="B4766" t="s">
        <v>11220</v>
      </c>
    </row>
    <row r="4767" spans="1:2">
      <c r="A4767" t="s">
        <v>11221</v>
      </c>
      <c r="B4767" t="s">
        <v>11222</v>
      </c>
    </row>
    <row r="4768" spans="1:2">
      <c r="A4768" t="s">
        <v>11223</v>
      </c>
      <c r="B4768" t="s">
        <v>11224</v>
      </c>
    </row>
    <row r="4769" spans="1:2">
      <c r="A4769" t="s">
        <v>11225</v>
      </c>
      <c r="B4769" t="s">
        <v>11226</v>
      </c>
    </row>
    <row r="4770" spans="1:2">
      <c r="A4770" t="s">
        <v>11227</v>
      </c>
      <c r="B4770" t="s">
        <v>11228</v>
      </c>
    </row>
    <row r="4771" spans="1:2">
      <c r="A4771" t="s">
        <v>11229</v>
      </c>
      <c r="B4771" t="s">
        <v>11230</v>
      </c>
    </row>
    <row r="4772" spans="1:2">
      <c r="A4772" t="s">
        <v>11231</v>
      </c>
      <c r="B4772" t="s">
        <v>11232</v>
      </c>
    </row>
    <row r="4773" spans="1:2">
      <c r="A4773" t="s">
        <v>11233</v>
      </c>
      <c r="B4773" t="s">
        <v>11234</v>
      </c>
    </row>
    <row r="4774" spans="1:2">
      <c r="A4774" t="s">
        <v>11235</v>
      </c>
      <c r="B4774" t="s">
        <v>11236</v>
      </c>
    </row>
    <row r="4775" spans="1:2">
      <c r="A4775" t="s">
        <v>11237</v>
      </c>
      <c r="B4775" t="s">
        <v>11238</v>
      </c>
    </row>
    <row r="4776" spans="1:2">
      <c r="A4776" t="s">
        <v>11239</v>
      </c>
      <c r="B4776" t="s">
        <v>11240</v>
      </c>
    </row>
    <row r="4777" spans="1:2">
      <c r="A4777" t="s">
        <v>11241</v>
      </c>
      <c r="B4777" t="s">
        <v>11242</v>
      </c>
    </row>
    <row r="4778" spans="1:2">
      <c r="A4778" t="s">
        <v>11243</v>
      </c>
      <c r="B4778" t="s">
        <v>11244</v>
      </c>
    </row>
    <row r="4779" spans="1:2">
      <c r="A4779" t="s">
        <v>11245</v>
      </c>
      <c r="B4779" t="s">
        <v>11246</v>
      </c>
    </row>
    <row r="4780" spans="1:2">
      <c r="A4780" t="s">
        <v>11247</v>
      </c>
      <c r="B4780" t="s">
        <v>11248</v>
      </c>
    </row>
    <row r="4781" spans="1:2">
      <c r="A4781" t="s">
        <v>11249</v>
      </c>
      <c r="B4781" t="s">
        <v>11250</v>
      </c>
    </row>
    <row r="4782" spans="1:2">
      <c r="A4782" t="s">
        <v>11251</v>
      </c>
      <c r="B4782" t="s">
        <v>11252</v>
      </c>
    </row>
    <row r="4783" spans="1:2">
      <c r="A4783" t="s">
        <v>11253</v>
      </c>
      <c r="B4783" t="s">
        <v>11254</v>
      </c>
    </row>
    <row r="4784" spans="1:2">
      <c r="A4784" t="s">
        <v>11255</v>
      </c>
      <c r="B4784" t="s">
        <v>11256</v>
      </c>
    </row>
    <row r="4785" spans="1:2">
      <c r="A4785" t="s">
        <v>11257</v>
      </c>
      <c r="B4785" t="s">
        <v>11258</v>
      </c>
    </row>
    <row r="4786" spans="1:2">
      <c r="A4786" t="s">
        <v>11259</v>
      </c>
      <c r="B4786" t="s">
        <v>11260</v>
      </c>
    </row>
    <row r="4787" spans="1:2">
      <c r="A4787" t="s">
        <v>11261</v>
      </c>
      <c r="B4787" t="s">
        <v>11262</v>
      </c>
    </row>
    <row r="4788" spans="1:2">
      <c r="A4788" t="s">
        <v>11263</v>
      </c>
      <c r="B4788" t="s">
        <v>11264</v>
      </c>
    </row>
    <row r="4789" spans="1:2">
      <c r="A4789" t="s">
        <v>11265</v>
      </c>
      <c r="B4789" t="s">
        <v>11266</v>
      </c>
    </row>
    <row r="4790" spans="1:2">
      <c r="A4790" t="s">
        <v>11267</v>
      </c>
      <c r="B4790" t="s">
        <v>11268</v>
      </c>
    </row>
    <row r="4791" spans="1:2">
      <c r="A4791" t="s">
        <v>11269</v>
      </c>
      <c r="B4791" t="s">
        <v>11270</v>
      </c>
    </row>
    <row r="4792" spans="1:2">
      <c r="A4792" t="s">
        <v>11271</v>
      </c>
      <c r="B4792" t="s">
        <v>11272</v>
      </c>
    </row>
    <row r="4793" spans="1:2">
      <c r="A4793" t="s">
        <v>11273</v>
      </c>
      <c r="B4793" t="s">
        <v>11274</v>
      </c>
    </row>
    <row r="4794" spans="1:2">
      <c r="A4794" t="s">
        <v>11275</v>
      </c>
      <c r="B4794" t="s">
        <v>11276</v>
      </c>
    </row>
    <row r="4795" spans="1:2">
      <c r="A4795" t="s">
        <v>11277</v>
      </c>
      <c r="B4795" t="s">
        <v>11278</v>
      </c>
    </row>
    <row r="4796" spans="1:2">
      <c r="A4796" t="s">
        <v>11279</v>
      </c>
      <c r="B4796" t="s">
        <v>11280</v>
      </c>
    </row>
    <row r="4797" spans="1:2">
      <c r="A4797" t="s">
        <v>11281</v>
      </c>
      <c r="B4797" t="s">
        <v>11282</v>
      </c>
    </row>
    <row r="4798" spans="1:2">
      <c r="A4798" t="s">
        <v>11283</v>
      </c>
      <c r="B4798" t="s">
        <v>11284</v>
      </c>
    </row>
    <row r="4799" spans="1:2">
      <c r="A4799" t="s">
        <v>11285</v>
      </c>
      <c r="B4799" t="s">
        <v>11286</v>
      </c>
    </row>
    <row r="4800" spans="1:2">
      <c r="A4800" t="s">
        <v>11287</v>
      </c>
      <c r="B4800" t="s">
        <v>11288</v>
      </c>
    </row>
    <row r="4801" spans="1:2">
      <c r="A4801" t="s">
        <v>11289</v>
      </c>
      <c r="B4801" t="s">
        <v>11290</v>
      </c>
    </row>
    <row r="4802" spans="1:2">
      <c r="A4802" t="s">
        <v>11291</v>
      </c>
      <c r="B4802" t="s">
        <v>11292</v>
      </c>
    </row>
    <row r="4803" spans="1:2">
      <c r="A4803" t="s">
        <v>11293</v>
      </c>
      <c r="B4803" t="s">
        <v>11294</v>
      </c>
    </row>
    <row r="4804" spans="1:2">
      <c r="A4804" t="s">
        <v>11295</v>
      </c>
      <c r="B4804" t="s">
        <v>11296</v>
      </c>
    </row>
    <row r="4805" spans="1:2">
      <c r="A4805" t="s">
        <v>11297</v>
      </c>
      <c r="B4805" t="s">
        <v>11298</v>
      </c>
    </row>
    <row r="4806" spans="1:2">
      <c r="A4806" t="s">
        <v>11299</v>
      </c>
      <c r="B4806" t="s">
        <v>11300</v>
      </c>
    </row>
    <row r="4807" spans="1:2">
      <c r="A4807" t="s">
        <v>11301</v>
      </c>
      <c r="B4807" t="s">
        <v>11302</v>
      </c>
    </row>
    <row r="4808" spans="1:2">
      <c r="A4808" t="s">
        <v>11303</v>
      </c>
      <c r="B4808" t="s">
        <v>11304</v>
      </c>
    </row>
    <row r="4809" spans="1:2">
      <c r="A4809" t="s">
        <v>11305</v>
      </c>
      <c r="B4809" t="s">
        <v>11306</v>
      </c>
    </row>
    <row r="4810" spans="1:2">
      <c r="A4810" t="s">
        <v>11307</v>
      </c>
      <c r="B4810" t="s">
        <v>11308</v>
      </c>
    </row>
    <row r="4811" spans="1:2">
      <c r="A4811" t="s">
        <v>11309</v>
      </c>
      <c r="B4811" t="s">
        <v>11310</v>
      </c>
    </row>
    <row r="4812" spans="1:2">
      <c r="A4812" t="s">
        <v>11311</v>
      </c>
      <c r="B4812" t="s">
        <v>11312</v>
      </c>
    </row>
    <row r="4813" spans="1:2">
      <c r="A4813" t="s">
        <v>11313</v>
      </c>
      <c r="B4813" t="s">
        <v>11314</v>
      </c>
    </row>
    <row r="4814" spans="1:2">
      <c r="A4814" t="s">
        <v>11315</v>
      </c>
      <c r="B4814" t="s">
        <v>11316</v>
      </c>
    </row>
    <row r="4815" spans="1:2">
      <c r="A4815" t="s">
        <v>11317</v>
      </c>
      <c r="B4815" t="s">
        <v>11318</v>
      </c>
    </row>
    <row r="4816" spans="1:2">
      <c r="A4816" t="s">
        <v>11319</v>
      </c>
      <c r="B4816" t="s">
        <v>11320</v>
      </c>
    </row>
    <row r="4817" spans="1:2">
      <c r="A4817" t="s">
        <v>11321</v>
      </c>
      <c r="B4817" t="s">
        <v>11322</v>
      </c>
    </row>
    <row r="4818" spans="1:2">
      <c r="A4818" t="s">
        <v>11323</v>
      </c>
      <c r="B4818" t="s">
        <v>11324</v>
      </c>
    </row>
    <row r="4819" spans="1:2">
      <c r="A4819" t="s">
        <v>11325</v>
      </c>
      <c r="B4819" t="s">
        <v>11326</v>
      </c>
    </row>
    <row r="4820" spans="1:2">
      <c r="A4820" t="s">
        <v>11327</v>
      </c>
      <c r="B4820" t="s">
        <v>11328</v>
      </c>
    </row>
    <row r="4821" spans="1:2">
      <c r="A4821" t="s">
        <v>11327</v>
      </c>
      <c r="B4821" t="s">
        <v>11329</v>
      </c>
    </row>
    <row r="4822" spans="1:2">
      <c r="A4822" t="s">
        <v>11330</v>
      </c>
      <c r="B4822" t="s">
        <v>11331</v>
      </c>
    </row>
    <row r="4823" spans="1:2">
      <c r="A4823" t="s">
        <v>11330</v>
      </c>
      <c r="B4823" t="s">
        <v>11332</v>
      </c>
    </row>
    <row r="4824" spans="1:2">
      <c r="A4824" t="s">
        <v>11333</v>
      </c>
      <c r="B4824" t="s">
        <v>11334</v>
      </c>
    </row>
    <row r="4825" spans="1:2">
      <c r="A4825" t="s">
        <v>11333</v>
      </c>
      <c r="B4825" t="s">
        <v>11335</v>
      </c>
    </row>
    <row r="4826" spans="1:2">
      <c r="A4826" t="s">
        <v>11336</v>
      </c>
      <c r="B4826" t="s">
        <v>11337</v>
      </c>
    </row>
    <row r="4827" spans="1:2">
      <c r="A4827" t="s">
        <v>11336</v>
      </c>
      <c r="B4827" t="s">
        <v>11338</v>
      </c>
    </row>
    <row r="4828" spans="1:2">
      <c r="A4828" t="s">
        <v>11339</v>
      </c>
      <c r="B4828" t="s">
        <v>11340</v>
      </c>
    </row>
    <row r="4829" spans="1:2">
      <c r="A4829" t="s">
        <v>11341</v>
      </c>
      <c r="B4829" t="s">
        <v>11342</v>
      </c>
    </row>
    <row r="4830" spans="1:2">
      <c r="A4830" t="s">
        <v>11343</v>
      </c>
      <c r="B4830" t="s">
        <v>11344</v>
      </c>
    </row>
    <row r="4831" spans="1:2">
      <c r="A4831" t="s">
        <v>11343</v>
      </c>
      <c r="B4831" t="s">
        <v>11345</v>
      </c>
    </row>
    <row r="4832" spans="1:2">
      <c r="A4832" t="s">
        <v>11346</v>
      </c>
      <c r="B4832" t="s">
        <v>11347</v>
      </c>
    </row>
    <row r="4833" spans="1:2">
      <c r="A4833" t="s">
        <v>11346</v>
      </c>
      <c r="B4833" t="s">
        <v>11348</v>
      </c>
    </row>
    <row r="4834" spans="1:2">
      <c r="A4834" t="s">
        <v>11349</v>
      </c>
      <c r="B4834" t="s">
        <v>11350</v>
      </c>
    </row>
    <row r="4835" spans="1:2">
      <c r="A4835" t="s">
        <v>11349</v>
      </c>
      <c r="B4835" t="s">
        <v>11351</v>
      </c>
    </row>
    <row r="4836" spans="1:2">
      <c r="A4836" t="s">
        <v>11352</v>
      </c>
      <c r="B4836" t="s">
        <v>11353</v>
      </c>
    </row>
    <row r="4837" spans="1:2">
      <c r="A4837" t="s">
        <v>11354</v>
      </c>
      <c r="B4837" t="s">
        <v>11355</v>
      </c>
    </row>
    <row r="4838" spans="1:2">
      <c r="A4838" t="s">
        <v>11354</v>
      </c>
      <c r="B4838" t="s">
        <v>11356</v>
      </c>
    </row>
    <row r="4839" spans="1:2">
      <c r="A4839" t="s">
        <v>11357</v>
      </c>
      <c r="B4839" t="s">
        <v>11358</v>
      </c>
    </row>
    <row r="4840" spans="1:2">
      <c r="A4840" t="s">
        <v>11357</v>
      </c>
      <c r="B4840" t="s">
        <v>11359</v>
      </c>
    </row>
    <row r="4841" spans="1:2">
      <c r="A4841" t="s">
        <v>11360</v>
      </c>
      <c r="B4841" t="s">
        <v>11361</v>
      </c>
    </row>
    <row r="4842" spans="1:2">
      <c r="A4842" t="s">
        <v>11360</v>
      </c>
      <c r="B4842" t="s">
        <v>11362</v>
      </c>
    </row>
    <row r="4843" spans="1:2">
      <c r="A4843" t="s">
        <v>11363</v>
      </c>
      <c r="B4843" t="s">
        <v>11364</v>
      </c>
    </row>
    <row r="4844" spans="1:2">
      <c r="A4844" t="s">
        <v>11363</v>
      </c>
      <c r="B4844" t="s">
        <v>11365</v>
      </c>
    </row>
    <row r="4845" spans="1:2">
      <c r="A4845" t="s">
        <v>11366</v>
      </c>
      <c r="B4845" t="s">
        <v>11367</v>
      </c>
    </row>
    <row r="4846" spans="1:2">
      <c r="A4846" t="s">
        <v>11366</v>
      </c>
      <c r="B4846" t="s">
        <v>11368</v>
      </c>
    </row>
    <row r="4847" spans="1:2">
      <c r="A4847" t="s">
        <v>11369</v>
      </c>
      <c r="B4847" t="s">
        <v>11370</v>
      </c>
    </row>
    <row r="4848" spans="1:2">
      <c r="A4848" t="s">
        <v>11369</v>
      </c>
      <c r="B4848" t="s">
        <v>11371</v>
      </c>
    </row>
    <row r="4849" spans="1:2">
      <c r="A4849" t="s">
        <v>11372</v>
      </c>
      <c r="B4849" t="s">
        <v>11373</v>
      </c>
    </row>
    <row r="4850" spans="1:2">
      <c r="A4850" t="s">
        <v>11372</v>
      </c>
      <c r="B4850" t="s">
        <v>11374</v>
      </c>
    </row>
    <row r="4851" spans="1:2">
      <c r="A4851" t="s">
        <v>11375</v>
      </c>
      <c r="B4851" t="s">
        <v>11376</v>
      </c>
    </row>
    <row r="4852" spans="1:2">
      <c r="A4852" t="s">
        <v>11375</v>
      </c>
      <c r="B4852" t="s">
        <v>11377</v>
      </c>
    </row>
    <row r="4853" spans="1:2">
      <c r="A4853" t="s">
        <v>11378</v>
      </c>
      <c r="B4853" t="s">
        <v>11379</v>
      </c>
    </row>
    <row r="4854" spans="1:2">
      <c r="A4854" t="s">
        <v>11378</v>
      </c>
      <c r="B4854" t="s">
        <v>11380</v>
      </c>
    </row>
    <row r="4855" spans="1:2">
      <c r="A4855" t="s">
        <v>11381</v>
      </c>
      <c r="B4855" t="s">
        <v>11382</v>
      </c>
    </row>
    <row r="4856" spans="1:2">
      <c r="A4856" t="s">
        <v>11381</v>
      </c>
      <c r="B4856" t="s">
        <v>11383</v>
      </c>
    </row>
    <row r="4857" spans="1:2">
      <c r="A4857" t="s">
        <v>11384</v>
      </c>
      <c r="B4857" t="s">
        <v>11385</v>
      </c>
    </row>
    <row r="4858" spans="1:2">
      <c r="A4858" t="s">
        <v>11384</v>
      </c>
      <c r="B4858" t="s">
        <v>11386</v>
      </c>
    </row>
    <row r="4859" spans="1:2">
      <c r="A4859" t="s">
        <v>11387</v>
      </c>
      <c r="B4859" t="s">
        <v>11388</v>
      </c>
    </row>
    <row r="4860" spans="1:2">
      <c r="A4860" t="s">
        <v>11387</v>
      </c>
      <c r="B4860" t="s">
        <v>11389</v>
      </c>
    </row>
    <row r="4861" spans="1:2">
      <c r="A4861" t="s">
        <v>11390</v>
      </c>
      <c r="B4861" t="s">
        <v>11391</v>
      </c>
    </row>
    <row r="4862" spans="1:2">
      <c r="A4862" t="s">
        <v>11390</v>
      </c>
      <c r="B4862" t="s">
        <v>11392</v>
      </c>
    </row>
    <row r="4863" spans="1:2">
      <c r="A4863" t="s">
        <v>11393</v>
      </c>
      <c r="B4863" t="s">
        <v>11394</v>
      </c>
    </row>
    <row r="4864" spans="1:2">
      <c r="A4864" t="s">
        <v>11395</v>
      </c>
      <c r="B4864" t="s">
        <v>11396</v>
      </c>
    </row>
    <row r="4865" spans="1:2">
      <c r="A4865" t="s">
        <v>11397</v>
      </c>
      <c r="B4865" t="s">
        <v>11398</v>
      </c>
    </row>
    <row r="4866" spans="1:2">
      <c r="A4866" t="s">
        <v>11399</v>
      </c>
      <c r="B4866" t="s">
        <v>11400</v>
      </c>
    </row>
    <row r="4867" spans="1:2">
      <c r="A4867" t="s">
        <v>11401</v>
      </c>
      <c r="B4867" t="s">
        <v>11402</v>
      </c>
    </row>
    <row r="4868" spans="1:2">
      <c r="A4868" t="s">
        <v>11403</v>
      </c>
      <c r="B4868" t="s">
        <v>11404</v>
      </c>
    </row>
    <row r="4869" spans="1:2">
      <c r="A4869" t="s">
        <v>11405</v>
      </c>
      <c r="B4869" t="s">
        <v>11406</v>
      </c>
    </row>
    <row r="4870" spans="1:2">
      <c r="A4870" t="s">
        <v>11407</v>
      </c>
      <c r="B4870" t="s">
        <v>11408</v>
      </c>
    </row>
    <row r="4871" spans="1:2">
      <c r="A4871" t="s">
        <v>11409</v>
      </c>
      <c r="B4871" t="s">
        <v>11410</v>
      </c>
    </row>
    <row r="4872" spans="1:2">
      <c r="A4872" t="s">
        <v>11411</v>
      </c>
      <c r="B4872" t="s">
        <v>11412</v>
      </c>
    </row>
    <row r="4873" spans="1:2">
      <c r="A4873" t="s">
        <v>11413</v>
      </c>
      <c r="B4873" t="s">
        <v>11414</v>
      </c>
    </row>
    <row r="4874" spans="1:2">
      <c r="A4874" t="s">
        <v>11415</v>
      </c>
      <c r="B4874" t="s">
        <v>11416</v>
      </c>
    </row>
    <row r="4875" spans="1:2">
      <c r="A4875" t="s">
        <v>11417</v>
      </c>
      <c r="B4875" t="s">
        <v>11418</v>
      </c>
    </row>
    <row r="4876" spans="1:2">
      <c r="A4876" t="s">
        <v>11419</v>
      </c>
      <c r="B4876" t="s">
        <v>11420</v>
      </c>
    </row>
    <row r="4877" spans="1:2">
      <c r="A4877" t="s">
        <v>11421</v>
      </c>
      <c r="B4877" t="s">
        <v>305</v>
      </c>
    </row>
    <row r="4878" spans="1:2">
      <c r="A4878" t="s">
        <v>11422</v>
      </c>
      <c r="B4878" t="s">
        <v>11423</v>
      </c>
    </row>
    <row r="4879" spans="1:2">
      <c r="A4879" t="s">
        <v>11424</v>
      </c>
      <c r="B4879" t="s">
        <v>11425</v>
      </c>
    </row>
    <row r="4880" spans="1:2">
      <c r="A4880" t="s">
        <v>11426</v>
      </c>
      <c r="B4880" t="s">
        <v>11427</v>
      </c>
    </row>
    <row r="4881" spans="1:2">
      <c r="A4881" t="s">
        <v>11428</v>
      </c>
      <c r="B4881" t="s">
        <v>11429</v>
      </c>
    </row>
    <row r="4882" spans="1:2">
      <c r="A4882" t="s">
        <v>11430</v>
      </c>
      <c r="B4882" t="s">
        <v>11431</v>
      </c>
    </row>
    <row r="4883" spans="1:2">
      <c r="A4883" t="s">
        <v>11432</v>
      </c>
      <c r="B4883" t="s">
        <v>11433</v>
      </c>
    </row>
    <row r="4884" spans="1:2">
      <c r="A4884" t="s">
        <v>11434</v>
      </c>
      <c r="B4884" t="s">
        <v>11435</v>
      </c>
    </row>
    <row r="4885" spans="1:2">
      <c r="A4885" t="s">
        <v>11436</v>
      </c>
      <c r="B4885" t="s">
        <v>11437</v>
      </c>
    </row>
    <row r="4886" spans="1:2">
      <c r="A4886" t="s">
        <v>11438</v>
      </c>
      <c r="B4886" t="s">
        <v>11439</v>
      </c>
    </row>
    <row r="4887" spans="1:2">
      <c r="A4887" t="s">
        <v>11440</v>
      </c>
      <c r="B4887" t="s">
        <v>11441</v>
      </c>
    </row>
    <row r="4888" spans="1:2">
      <c r="A4888" t="s">
        <v>11442</v>
      </c>
      <c r="B4888" t="s">
        <v>11443</v>
      </c>
    </row>
    <row r="4889" spans="1:2">
      <c r="A4889" t="s">
        <v>11444</v>
      </c>
      <c r="B4889" t="s">
        <v>11445</v>
      </c>
    </row>
    <row r="4890" spans="1:2">
      <c r="A4890" t="s">
        <v>11446</v>
      </c>
      <c r="B4890" t="s">
        <v>11447</v>
      </c>
    </row>
    <row r="4891" spans="1:2">
      <c r="A4891" t="s">
        <v>11448</v>
      </c>
      <c r="B4891" t="s">
        <v>11449</v>
      </c>
    </row>
    <row r="4892" spans="1:2">
      <c r="A4892" t="s">
        <v>11450</v>
      </c>
      <c r="B4892" t="s">
        <v>11451</v>
      </c>
    </row>
    <row r="4893" spans="1:2">
      <c r="A4893" t="s">
        <v>11452</v>
      </c>
      <c r="B4893" t="s">
        <v>11453</v>
      </c>
    </row>
    <row r="4894" spans="1:2">
      <c r="A4894" t="s">
        <v>11454</v>
      </c>
      <c r="B4894" t="s">
        <v>11455</v>
      </c>
    </row>
    <row r="4895" spans="1:2">
      <c r="A4895" t="s">
        <v>11456</v>
      </c>
      <c r="B4895" t="s">
        <v>11457</v>
      </c>
    </row>
    <row r="4896" spans="1:2">
      <c r="A4896" t="s">
        <v>11458</v>
      </c>
      <c r="B4896" t="s">
        <v>11459</v>
      </c>
    </row>
    <row r="4897" spans="1:2">
      <c r="A4897" t="s">
        <v>11460</v>
      </c>
      <c r="B4897" t="s">
        <v>11461</v>
      </c>
    </row>
    <row r="4898" spans="1:2">
      <c r="A4898" t="s">
        <v>11462</v>
      </c>
      <c r="B4898" t="s">
        <v>11463</v>
      </c>
    </row>
    <row r="4899" spans="1:2">
      <c r="A4899" t="s">
        <v>11464</v>
      </c>
      <c r="B4899" t="s">
        <v>11465</v>
      </c>
    </row>
    <row r="4900" spans="1:2">
      <c r="A4900" t="s">
        <v>11466</v>
      </c>
      <c r="B4900" t="s">
        <v>11467</v>
      </c>
    </row>
    <row r="4901" spans="1:2">
      <c r="A4901" t="s">
        <v>11468</v>
      </c>
      <c r="B4901" t="s">
        <v>11469</v>
      </c>
    </row>
    <row r="4902" spans="1:2">
      <c r="A4902" t="s">
        <v>11470</v>
      </c>
      <c r="B4902" t="s">
        <v>11471</v>
      </c>
    </row>
    <row r="4903" spans="1:2">
      <c r="A4903" t="s">
        <v>11472</v>
      </c>
      <c r="B4903" t="s">
        <v>11473</v>
      </c>
    </row>
    <row r="4904" spans="1:2">
      <c r="A4904" t="s">
        <v>11474</v>
      </c>
      <c r="B4904" t="s">
        <v>11475</v>
      </c>
    </row>
    <row r="4905" spans="1:2">
      <c r="A4905" t="s">
        <v>11476</v>
      </c>
      <c r="B4905" t="s">
        <v>11477</v>
      </c>
    </row>
    <row r="4906" spans="1:2">
      <c r="A4906" t="s">
        <v>11478</v>
      </c>
      <c r="B4906" t="s">
        <v>11479</v>
      </c>
    </row>
    <row r="4907" spans="1:2">
      <c r="A4907" t="s">
        <v>11480</v>
      </c>
      <c r="B4907" t="s">
        <v>11481</v>
      </c>
    </row>
    <row r="4908" spans="1:2">
      <c r="A4908" t="s">
        <v>11482</v>
      </c>
      <c r="B4908" t="s">
        <v>11483</v>
      </c>
    </row>
    <row r="4909" spans="1:2">
      <c r="A4909" t="s">
        <v>11484</v>
      </c>
      <c r="B4909" t="s">
        <v>11485</v>
      </c>
    </row>
    <row r="4910" spans="1:2">
      <c r="A4910" t="s">
        <v>11486</v>
      </c>
      <c r="B4910" t="s">
        <v>11487</v>
      </c>
    </row>
    <row r="4911" spans="1:2">
      <c r="A4911" t="s">
        <v>11488</v>
      </c>
      <c r="B4911" t="s">
        <v>11489</v>
      </c>
    </row>
    <row r="4912" spans="1:2">
      <c r="A4912" t="s">
        <v>11490</v>
      </c>
      <c r="B4912" t="s">
        <v>11491</v>
      </c>
    </row>
    <row r="4913" spans="1:2">
      <c r="A4913" t="s">
        <v>11492</v>
      </c>
      <c r="B4913" t="s">
        <v>11493</v>
      </c>
    </row>
    <row r="4914" spans="1:2">
      <c r="A4914" t="s">
        <v>11494</v>
      </c>
      <c r="B4914" t="s">
        <v>11495</v>
      </c>
    </row>
    <row r="4915" spans="1:2">
      <c r="A4915" t="s">
        <v>11496</v>
      </c>
      <c r="B4915" t="s">
        <v>11497</v>
      </c>
    </row>
    <row r="4916" spans="1:2">
      <c r="A4916" t="s">
        <v>11498</v>
      </c>
      <c r="B4916" t="s">
        <v>11499</v>
      </c>
    </row>
    <row r="4917" spans="1:2">
      <c r="A4917" t="s">
        <v>11500</v>
      </c>
      <c r="B4917" t="s">
        <v>11501</v>
      </c>
    </row>
    <row r="4918" spans="1:2">
      <c r="A4918" t="s">
        <v>11502</v>
      </c>
      <c r="B4918" t="s">
        <v>11503</v>
      </c>
    </row>
    <row r="4919" spans="1:2">
      <c r="A4919" t="s">
        <v>11504</v>
      </c>
      <c r="B4919" t="s">
        <v>11505</v>
      </c>
    </row>
    <row r="4920" spans="1:2">
      <c r="A4920" t="s">
        <v>11506</v>
      </c>
      <c r="B4920" t="s">
        <v>11507</v>
      </c>
    </row>
    <row r="4921" spans="1:2">
      <c r="A4921" t="s">
        <v>11508</v>
      </c>
      <c r="B4921" t="s">
        <v>11509</v>
      </c>
    </row>
    <row r="4922" spans="1:2">
      <c r="A4922" t="s">
        <v>11510</v>
      </c>
      <c r="B4922" t="s">
        <v>11511</v>
      </c>
    </row>
    <row r="4923" spans="1:2">
      <c r="A4923" t="s">
        <v>11512</v>
      </c>
      <c r="B4923" t="s">
        <v>11513</v>
      </c>
    </row>
    <row r="4924" spans="1:2">
      <c r="A4924" t="s">
        <v>11514</v>
      </c>
      <c r="B4924" t="s">
        <v>11515</v>
      </c>
    </row>
    <row r="4925" spans="1:2">
      <c r="A4925" t="s">
        <v>11516</v>
      </c>
      <c r="B4925" t="s">
        <v>11517</v>
      </c>
    </row>
    <row r="4926" spans="1:2">
      <c r="A4926" t="s">
        <v>11518</v>
      </c>
      <c r="B4926" t="s">
        <v>11519</v>
      </c>
    </row>
    <row r="4927" spans="1:2">
      <c r="A4927" t="s">
        <v>11520</v>
      </c>
      <c r="B4927" t="s">
        <v>11521</v>
      </c>
    </row>
    <row r="4928" spans="1:2">
      <c r="A4928" t="s">
        <v>11522</v>
      </c>
      <c r="B4928" t="s">
        <v>11523</v>
      </c>
    </row>
    <row r="4929" spans="1:2">
      <c r="A4929" t="s">
        <v>11524</v>
      </c>
      <c r="B4929" t="s">
        <v>11525</v>
      </c>
    </row>
    <row r="4930" spans="1:2">
      <c r="A4930" t="s">
        <v>11526</v>
      </c>
      <c r="B4930" t="s">
        <v>11527</v>
      </c>
    </row>
    <row r="4931" spans="1:2">
      <c r="A4931" t="s">
        <v>11528</v>
      </c>
      <c r="B4931" t="s">
        <v>11529</v>
      </c>
    </row>
    <row r="4932" spans="1:2">
      <c r="A4932" t="s">
        <v>11530</v>
      </c>
      <c r="B4932" t="s">
        <v>11531</v>
      </c>
    </row>
    <row r="4933" spans="1:2">
      <c r="A4933" t="s">
        <v>11532</v>
      </c>
      <c r="B4933" t="s">
        <v>11533</v>
      </c>
    </row>
    <row r="4934" spans="1:2">
      <c r="A4934" t="s">
        <v>11534</v>
      </c>
      <c r="B4934" t="s">
        <v>11535</v>
      </c>
    </row>
    <row r="4935" spans="1:2">
      <c r="A4935" t="s">
        <v>11536</v>
      </c>
      <c r="B4935" t="s">
        <v>11537</v>
      </c>
    </row>
    <row r="4936" spans="1:2">
      <c r="A4936" t="s">
        <v>11538</v>
      </c>
      <c r="B4936" t="s">
        <v>11539</v>
      </c>
    </row>
    <row r="4937" spans="1:2">
      <c r="A4937" t="s">
        <v>11540</v>
      </c>
      <c r="B4937" t="s">
        <v>11541</v>
      </c>
    </row>
    <row r="4938" spans="1:2">
      <c r="A4938" t="s">
        <v>11542</v>
      </c>
      <c r="B4938" t="s">
        <v>11543</v>
      </c>
    </row>
    <row r="4939" spans="1:2">
      <c r="A4939" t="s">
        <v>11544</v>
      </c>
      <c r="B4939" t="s">
        <v>11545</v>
      </c>
    </row>
    <row r="4940" spans="1:2">
      <c r="A4940" t="s">
        <v>11546</v>
      </c>
      <c r="B4940" t="s">
        <v>11547</v>
      </c>
    </row>
    <row r="4941" spans="1:2">
      <c r="A4941" t="s">
        <v>11548</v>
      </c>
      <c r="B4941" t="s">
        <v>11549</v>
      </c>
    </row>
    <row r="4942" spans="1:2">
      <c r="A4942" t="s">
        <v>11550</v>
      </c>
      <c r="B4942" t="s">
        <v>11551</v>
      </c>
    </row>
    <row r="4943" spans="1:2">
      <c r="A4943" t="s">
        <v>11552</v>
      </c>
      <c r="B4943" t="s">
        <v>11553</v>
      </c>
    </row>
    <row r="4944" spans="1:2">
      <c r="A4944" t="s">
        <v>11554</v>
      </c>
      <c r="B4944" t="s">
        <v>11555</v>
      </c>
    </row>
    <row r="4945" spans="1:2">
      <c r="A4945" t="s">
        <v>11556</v>
      </c>
      <c r="B4945" t="s">
        <v>11557</v>
      </c>
    </row>
    <row r="4946" spans="1:2">
      <c r="A4946" t="s">
        <v>11558</v>
      </c>
      <c r="B4946" t="s">
        <v>11559</v>
      </c>
    </row>
    <row r="4947" spans="1:2">
      <c r="A4947" t="s">
        <v>11560</v>
      </c>
      <c r="B4947" t="s">
        <v>11561</v>
      </c>
    </row>
    <row r="4948" spans="1:2">
      <c r="A4948" t="s">
        <v>11562</v>
      </c>
      <c r="B4948" t="s">
        <v>11563</v>
      </c>
    </row>
    <row r="4949" spans="1:2">
      <c r="A4949" t="s">
        <v>11564</v>
      </c>
      <c r="B4949" t="s">
        <v>11565</v>
      </c>
    </row>
    <row r="4950" spans="1:2">
      <c r="A4950" t="s">
        <v>11566</v>
      </c>
      <c r="B4950" t="s">
        <v>11567</v>
      </c>
    </row>
    <row r="4951" spans="1:2">
      <c r="A4951" t="s">
        <v>11566</v>
      </c>
      <c r="B4951" t="s">
        <v>11568</v>
      </c>
    </row>
    <row r="4952" spans="1:2">
      <c r="A4952" t="s">
        <v>11569</v>
      </c>
      <c r="B4952" t="s">
        <v>11570</v>
      </c>
    </row>
    <row r="4953" spans="1:2">
      <c r="A4953" t="s">
        <v>11569</v>
      </c>
      <c r="B4953" t="s">
        <v>11571</v>
      </c>
    </row>
    <row r="4954" spans="1:2">
      <c r="A4954" t="s">
        <v>11572</v>
      </c>
      <c r="B4954" t="s">
        <v>11573</v>
      </c>
    </row>
    <row r="4955" spans="1:2">
      <c r="A4955" t="s">
        <v>11572</v>
      </c>
      <c r="B4955" t="s">
        <v>11574</v>
      </c>
    </row>
    <row r="4956" spans="1:2">
      <c r="A4956" t="s">
        <v>11575</v>
      </c>
      <c r="B4956" t="s">
        <v>11576</v>
      </c>
    </row>
    <row r="4957" spans="1:2">
      <c r="A4957" t="s">
        <v>11575</v>
      </c>
      <c r="B4957" t="s">
        <v>11577</v>
      </c>
    </row>
    <row r="4958" spans="1:2">
      <c r="A4958" t="s">
        <v>11578</v>
      </c>
      <c r="B4958" t="s">
        <v>11579</v>
      </c>
    </row>
    <row r="4959" spans="1:2">
      <c r="A4959" t="s">
        <v>11580</v>
      </c>
      <c r="B4959" t="s">
        <v>11581</v>
      </c>
    </row>
    <row r="4960" spans="1:2">
      <c r="A4960" t="s">
        <v>11582</v>
      </c>
      <c r="B4960" t="s">
        <v>11583</v>
      </c>
    </row>
    <row r="4961" spans="1:2">
      <c r="A4961" t="s">
        <v>11582</v>
      </c>
      <c r="B4961" t="s">
        <v>11584</v>
      </c>
    </row>
    <row r="4962" spans="1:2">
      <c r="A4962" t="s">
        <v>11585</v>
      </c>
      <c r="B4962" t="s">
        <v>11586</v>
      </c>
    </row>
    <row r="4963" spans="1:2">
      <c r="A4963" t="s">
        <v>11585</v>
      </c>
      <c r="B4963" t="s">
        <v>11587</v>
      </c>
    </row>
    <row r="4964" spans="1:2">
      <c r="A4964" t="s">
        <v>11588</v>
      </c>
      <c r="B4964" t="s">
        <v>11589</v>
      </c>
    </row>
    <row r="4965" spans="1:2">
      <c r="A4965" t="s">
        <v>11590</v>
      </c>
      <c r="B4965" t="s">
        <v>11591</v>
      </c>
    </row>
    <row r="4966" spans="1:2">
      <c r="A4966" t="s">
        <v>11590</v>
      </c>
      <c r="B4966" t="s">
        <v>11592</v>
      </c>
    </row>
    <row r="4967" spans="1:2">
      <c r="A4967" t="s">
        <v>11593</v>
      </c>
      <c r="B4967" t="s">
        <v>11594</v>
      </c>
    </row>
    <row r="4968" spans="1:2">
      <c r="A4968" t="s">
        <v>11593</v>
      </c>
      <c r="B4968" t="s">
        <v>11595</v>
      </c>
    </row>
    <row r="4969" spans="1:2">
      <c r="A4969" t="s">
        <v>11596</v>
      </c>
      <c r="B4969" t="s">
        <v>11597</v>
      </c>
    </row>
    <row r="4970" spans="1:2">
      <c r="A4970" t="s">
        <v>11596</v>
      </c>
      <c r="B4970" t="s">
        <v>11598</v>
      </c>
    </row>
    <row r="4971" spans="1:2">
      <c r="A4971" t="s">
        <v>11599</v>
      </c>
      <c r="B4971" t="s">
        <v>11600</v>
      </c>
    </row>
    <row r="4972" spans="1:2">
      <c r="A4972" t="s">
        <v>11601</v>
      </c>
      <c r="B4972" t="s">
        <v>11602</v>
      </c>
    </row>
    <row r="4973" spans="1:2">
      <c r="A4973" t="s">
        <v>11603</v>
      </c>
      <c r="B4973" t="s">
        <v>11604</v>
      </c>
    </row>
    <row r="4974" spans="1:2">
      <c r="A4974" t="s">
        <v>11605</v>
      </c>
      <c r="B4974" t="s">
        <v>11606</v>
      </c>
    </row>
    <row r="4975" spans="1:2">
      <c r="A4975" t="s">
        <v>11607</v>
      </c>
      <c r="B4975" t="s">
        <v>11608</v>
      </c>
    </row>
    <row r="4976" spans="1:2">
      <c r="A4976" t="s">
        <v>11609</v>
      </c>
      <c r="B4976" t="s">
        <v>11610</v>
      </c>
    </row>
    <row r="4977" spans="1:2">
      <c r="A4977" t="s">
        <v>11611</v>
      </c>
      <c r="B4977" t="s">
        <v>11612</v>
      </c>
    </row>
    <row r="4978" spans="1:2">
      <c r="A4978" t="s">
        <v>11613</v>
      </c>
      <c r="B4978" t="s">
        <v>11614</v>
      </c>
    </row>
    <row r="4979" spans="1:2">
      <c r="A4979" t="s">
        <v>11615</v>
      </c>
      <c r="B4979" t="s">
        <v>11616</v>
      </c>
    </row>
    <row r="4980" spans="1:2">
      <c r="A4980" t="s">
        <v>11617</v>
      </c>
      <c r="B4980" t="s">
        <v>11618</v>
      </c>
    </row>
    <row r="4981" spans="1:2">
      <c r="A4981" t="s">
        <v>11619</v>
      </c>
      <c r="B4981" t="s">
        <v>11620</v>
      </c>
    </row>
    <row r="4982" spans="1:2">
      <c r="A4982" t="s">
        <v>11621</v>
      </c>
      <c r="B4982" t="s">
        <v>11622</v>
      </c>
    </row>
    <row r="4983" spans="1:2">
      <c r="A4983" t="s">
        <v>11623</v>
      </c>
      <c r="B4983" t="s">
        <v>11624</v>
      </c>
    </row>
    <row r="4984" spans="1:2">
      <c r="A4984" t="s">
        <v>11625</v>
      </c>
      <c r="B4984" t="s">
        <v>11626</v>
      </c>
    </row>
    <row r="4985" spans="1:2">
      <c r="A4985" t="s">
        <v>11627</v>
      </c>
      <c r="B4985" t="s">
        <v>11628</v>
      </c>
    </row>
    <row r="4986" spans="1:2">
      <c r="A4986" t="s">
        <v>11629</v>
      </c>
      <c r="B4986" t="s">
        <v>11630</v>
      </c>
    </row>
    <row r="4987" spans="1:2">
      <c r="A4987" t="s">
        <v>11631</v>
      </c>
      <c r="B4987" t="s">
        <v>11632</v>
      </c>
    </row>
    <row r="4988" spans="1:2">
      <c r="A4988" t="s">
        <v>11633</v>
      </c>
      <c r="B4988" t="s">
        <v>11634</v>
      </c>
    </row>
    <row r="4989" spans="1:2">
      <c r="A4989" t="s">
        <v>11635</v>
      </c>
      <c r="B4989" t="s">
        <v>11636</v>
      </c>
    </row>
    <row r="4990" spans="1:2">
      <c r="A4990" t="s">
        <v>11637</v>
      </c>
      <c r="B4990" t="s">
        <v>11638</v>
      </c>
    </row>
    <row r="4991" spans="1:2">
      <c r="A4991" t="s">
        <v>11639</v>
      </c>
      <c r="B4991" t="s">
        <v>11640</v>
      </c>
    </row>
    <row r="4992" spans="1:2">
      <c r="A4992" t="s">
        <v>11641</v>
      </c>
      <c r="B4992" t="s">
        <v>11642</v>
      </c>
    </row>
    <row r="4993" spans="1:2">
      <c r="A4993" t="s">
        <v>11643</v>
      </c>
      <c r="B4993" t="s">
        <v>11644</v>
      </c>
    </row>
    <row r="4994" spans="1:2">
      <c r="A4994" t="s">
        <v>11645</v>
      </c>
      <c r="B4994" t="s">
        <v>11646</v>
      </c>
    </row>
    <row r="4995" spans="1:2">
      <c r="A4995" t="s">
        <v>11647</v>
      </c>
      <c r="B4995" t="s">
        <v>11648</v>
      </c>
    </row>
    <row r="4996" spans="1:2">
      <c r="A4996" t="s">
        <v>11649</v>
      </c>
      <c r="B4996" t="s">
        <v>11650</v>
      </c>
    </row>
    <row r="4997" spans="1:2">
      <c r="A4997" t="s">
        <v>11651</v>
      </c>
      <c r="B4997" t="s">
        <v>11652</v>
      </c>
    </row>
    <row r="4998" spans="1:2">
      <c r="A4998" t="s">
        <v>11653</v>
      </c>
      <c r="B4998" t="s">
        <v>11654</v>
      </c>
    </row>
    <row r="4999" spans="1:2">
      <c r="A4999" t="s">
        <v>11655</v>
      </c>
      <c r="B4999" t="s">
        <v>11656</v>
      </c>
    </row>
    <row r="5000" spans="1:2">
      <c r="A5000" t="s">
        <v>11657</v>
      </c>
      <c r="B5000" t="s">
        <v>11658</v>
      </c>
    </row>
    <row r="5001" spans="1:2">
      <c r="A5001" t="s">
        <v>11659</v>
      </c>
      <c r="B5001" t="s">
        <v>11660</v>
      </c>
    </row>
    <row r="5002" spans="1:2">
      <c r="A5002" t="s">
        <v>11661</v>
      </c>
      <c r="B5002" t="s">
        <v>11662</v>
      </c>
    </row>
    <row r="5003" spans="1:2">
      <c r="A5003" t="s">
        <v>11663</v>
      </c>
      <c r="B5003" t="s">
        <v>11664</v>
      </c>
    </row>
    <row r="5004" spans="1:2">
      <c r="A5004" t="s">
        <v>11665</v>
      </c>
      <c r="B5004" t="s">
        <v>11666</v>
      </c>
    </row>
    <row r="5005" spans="1:2">
      <c r="A5005" t="s">
        <v>11667</v>
      </c>
      <c r="B5005" t="s">
        <v>11668</v>
      </c>
    </row>
    <row r="5006" spans="1:2">
      <c r="A5006" t="s">
        <v>11669</v>
      </c>
      <c r="B5006" t="s">
        <v>11670</v>
      </c>
    </row>
    <row r="5007" spans="1:2">
      <c r="A5007" t="s">
        <v>11671</v>
      </c>
      <c r="B5007" t="s">
        <v>11672</v>
      </c>
    </row>
    <row r="5008" spans="1:2">
      <c r="A5008" t="s">
        <v>11673</v>
      </c>
      <c r="B5008" t="s">
        <v>11674</v>
      </c>
    </row>
    <row r="5009" spans="1:2">
      <c r="A5009" t="s">
        <v>11675</v>
      </c>
      <c r="B5009" t="s">
        <v>11676</v>
      </c>
    </row>
    <row r="5010" spans="1:2">
      <c r="A5010" t="s">
        <v>11677</v>
      </c>
      <c r="B5010" t="s">
        <v>11678</v>
      </c>
    </row>
    <row r="5011" spans="1:2">
      <c r="A5011" t="s">
        <v>11679</v>
      </c>
      <c r="B5011" t="s">
        <v>11680</v>
      </c>
    </row>
    <row r="5012" spans="1:2">
      <c r="A5012" t="s">
        <v>11681</v>
      </c>
      <c r="B5012" t="s">
        <v>11682</v>
      </c>
    </row>
    <row r="5013" spans="1:2">
      <c r="A5013" t="s">
        <v>11683</v>
      </c>
      <c r="B5013" t="s">
        <v>11684</v>
      </c>
    </row>
    <row r="5014" spans="1:2">
      <c r="A5014" t="s">
        <v>11685</v>
      </c>
      <c r="B5014" t="s">
        <v>11686</v>
      </c>
    </row>
    <row r="5015" spans="1:2">
      <c r="A5015" t="s">
        <v>11687</v>
      </c>
      <c r="B5015" t="s">
        <v>11688</v>
      </c>
    </row>
    <row r="5016" spans="1:2">
      <c r="A5016" t="s">
        <v>11689</v>
      </c>
      <c r="B5016" t="s">
        <v>11690</v>
      </c>
    </row>
    <row r="5017" spans="1:2">
      <c r="A5017" t="s">
        <v>11691</v>
      </c>
      <c r="B5017" t="s">
        <v>11692</v>
      </c>
    </row>
    <row r="5018" spans="1:2">
      <c r="A5018" t="s">
        <v>11693</v>
      </c>
      <c r="B5018" t="s">
        <v>11694</v>
      </c>
    </row>
    <row r="5019" spans="1:2">
      <c r="A5019" t="s">
        <v>11695</v>
      </c>
      <c r="B5019" t="s">
        <v>11696</v>
      </c>
    </row>
    <row r="5020" spans="1:2">
      <c r="A5020" t="s">
        <v>11697</v>
      </c>
      <c r="B5020" t="s">
        <v>11698</v>
      </c>
    </row>
    <row r="5021" spans="1:2">
      <c r="A5021" t="s">
        <v>11699</v>
      </c>
      <c r="B5021" t="s">
        <v>11700</v>
      </c>
    </row>
    <row r="5022" spans="1:2">
      <c r="A5022" t="s">
        <v>11701</v>
      </c>
      <c r="B5022" t="s">
        <v>11702</v>
      </c>
    </row>
    <row r="5023" spans="1:2">
      <c r="A5023" t="s">
        <v>11703</v>
      </c>
      <c r="B5023" t="s">
        <v>11704</v>
      </c>
    </row>
    <row r="5024" spans="1:2">
      <c r="A5024" t="s">
        <v>11705</v>
      </c>
      <c r="B5024" t="s">
        <v>11706</v>
      </c>
    </row>
    <row r="5025" spans="1:2">
      <c r="A5025" t="s">
        <v>11707</v>
      </c>
      <c r="B5025" t="s">
        <v>11708</v>
      </c>
    </row>
    <row r="5026" spans="1:2">
      <c r="A5026" t="s">
        <v>11709</v>
      </c>
      <c r="B5026" t="s">
        <v>11710</v>
      </c>
    </row>
    <row r="5027" spans="1:2">
      <c r="A5027" t="s">
        <v>11711</v>
      </c>
      <c r="B5027" t="s">
        <v>11712</v>
      </c>
    </row>
    <row r="5028" spans="1:2">
      <c r="A5028" t="s">
        <v>11713</v>
      </c>
      <c r="B5028" t="s">
        <v>11714</v>
      </c>
    </row>
    <row r="5029" spans="1:2">
      <c r="A5029" t="s">
        <v>11715</v>
      </c>
      <c r="B5029" t="s">
        <v>11716</v>
      </c>
    </row>
    <row r="5030" spans="1:2">
      <c r="A5030" t="s">
        <v>11717</v>
      </c>
      <c r="B5030" t="s">
        <v>11718</v>
      </c>
    </row>
    <row r="5031" spans="1:2">
      <c r="A5031" t="s">
        <v>11719</v>
      </c>
      <c r="B5031" t="s">
        <v>11720</v>
      </c>
    </row>
    <row r="5032" spans="1:2">
      <c r="A5032" t="s">
        <v>11721</v>
      </c>
      <c r="B5032" t="s">
        <v>11722</v>
      </c>
    </row>
    <row r="5033" spans="1:2">
      <c r="A5033" t="s">
        <v>11723</v>
      </c>
      <c r="B5033" t="s">
        <v>11724</v>
      </c>
    </row>
    <row r="5034" spans="1:2">
      <c r="A5034" t="s">
        <v>11725</v>
      </c>
      <c r="B5034" t="s">
        <v>11726</v>
      </c>
    </row>
    <row r="5035" spans="1:2">
      <c r="A5035" t="s">
        <v>11727</v>
      </c>
      <c r="B5035" t="s">
        <v>11728</v>
      </c>
    </row>
    <row r="5036" spans="1:2">
      <c r="A5036" t="s">
        <v>11729</v>
      </c>
      <c r="B5036" t="s">
        <v>11730</v>
      </c>
    </row>
    <row r="5037" spans="1:2">
      <c r="A5037" t="s">
        <v>11731</v>
      </c>
      <c r="B5037" t="s">
        <v>11732</v>
      </c>
    </row>
    <row r="5038" spans="1:2">
      <c r="A5038" t="s">
        <v>11733</v>
      </c>
      <c r="B5038" t="s">
        <v>11734</v>
      </c>
    </row>
    <row r="5039" spans="1:2">
      <c r="A5039" t="s">
        <v>11735</v>
      </c>
      <c r="B5039" t="s">
        <v>11736</v>
      </c>
    </row>
    <row r="5040" spans="1:2">
      <c r="A5040" t="s">
        <v>11737</v>
      </c>
      <c r="B5040" t="s">
        <v>11738</v>
      </c>
    </row>
    <row r="5041" spans="1:2">
      <c r="A5041" t="s">
        <v>11739</v>
      </c>
      <c r="B5041" t="s">
        <v>11740</v>
      </c>
    </row>
    <row r="5042" spans="1:2">
      <c r="A5042" t="s">
        <v>11741</v>
      </c>
      <c r="B5042" t="s">
        <v>11742</v>
      </c>
    </row>
    <row r="5043" spans="1:2">
      <c r="A5043" t="s">
        <v>11743</v>
      </c>
      <c r="B5043" t="s">
        <v>11744</v>
      </c>
    </row>
    <row r="5044" spans="1:2">
      <c r="A5044" t="s">
        <v>11745</v>
      </c>
      <c r="B5044" t="s">
        <v>11746</v>
      </c>
    </row>
    <row r="5045" spans="1:2">
      <c r="A5045" t="s">
        <v>11747</v>
      </c>
      <c r="B5045" t="s">
        <v>11748</v>
      </c>
    </row>
    <row r="5046" spans="1:2">
      <c r="A5046" t="s">
        <v>11749</v>
      </c>
      <c r="B5046" t="s">
        <v>11750</v>
      </c>
    </row>
    <row r="5047" spans="1:2">
      <c r="A5047" t="s">
        <v>11751</v>
      </c>
      <c r="B5047" t="s">
        <v>11752</v>
      </c>
    </row>
    <row r="5048" spans="1:2">
      <c r="A5048" t="s">
        <v>11753</v>
      </c>
      <c r="B5048" t="s">
        <v>11754</v>
      </c>
    </row>
    <row r="5049" spans="1:2">
      <c r="A5049" t="s">
        <v>11755</v>
      </c>
      <c r="B5049" t="s">
        <v>11756</v>
      </c>
    </row>
    <row r="5050" spans="1:2">
      <c r="A5050" t="s">
        <v>11757</v>
      </c>
      <c r="B5050" t="s">
        <v>11758</v>
      </c>
    </row>
    <row r="5051" spans="1:2">
      <c r="A5051" t="s">
        <v>11759</v>
      </c>
      <c r="B5051" t="s">
        <v>11760</v>
      </c>
    </row>
    <row r="5052" spans="1:2">
      <c r="A5052" t="s">
        <v>11761</v>
      </c>
      <c r="B5052" t="s">
        <v>179</v>
      </c>
    </row>
    <row r="5053" spans="1:2">
      <c r="A5053" t="s">
        <v>11762</v>
      </c>
      <c r="B5053" t="s">
        <v>11763</v>
      </c>
    </row>
    <row r="5054" spans="1:2">
      <c r="A5054" t="s">
        <v>11764</v>
      </c>
      <c r="B5054" t="s">
        <v>11765</v>
      </c>
    </row>
    <row r="5055" spans="1:2">
      <c r="A5055" t="s">
        <v>11766</v>
      </c>
      <c r="B5055" t="s">
        <v>11767</v>
      </c>
    </row>
    <row r="5056" spans="1:2">
      <c r="A5056" t="s">
        <v>11768</v>
      </c>
      <c r="B5056" t="s">
        <v>11769</v>
      </c>
    </row>
    <row r="5057" spans="1:2">
      <c r="A5057" t="s">
        <v>11770</v>
      </c>
      <c r="B5057" t="s">
        <v>11771</v>
      </c>
    </row>
    <row r="5058" spans="1:2">
      <c r="A5058" t="s">
        <v>11772</v>
      </c>
      <c r="B5058" t="s">
        <v>11773</v>
      </c>
    </row>
    <row r="5059" spans="1:2">
      <c r="A5059" t="s">
        <v>11774</v>
      </c>
      <c r="B5059" t="s">
        <v>11775</v>
      </c>
    </row>
    <row r="5060" spans="1:2">
      <c r="A5060" t="s">
        <v>11776</v>
      </c>
      <c r="B5060" t="s">
        <v>11777</v>
      </c>
    </row>
    <row r="5061" spans="1:2">
      <c r="A5061" t="s">
        <v>11778</v>
      </c>
      <c r="B5061" t="s">
        <v>11779</v>
      </c>
    </row>
    <row r="5062" spans="1:2">
      <c r="A5062" t="s">
        <v>11780</v>
      </c>
      <c r="B5062" t="s">
        <v>11781</v>
      </c>
    </row>
    <row r="5063" spans="1:2">
      <c r="A5063" t="s">
        <v>11782</v>
      </c>
      <c r="B5063" t="s">
        <v>11783</v>
      </c>
    </row>
    <row r="5064" spans="1:2">
      <c r="A5064" t="s">
        <v>11784</v>
      </c>
      <c r="B5064" t="s">
        <v>11785</v>
      </c>
    </row>
    <row r="5065" spans="1:2">
      <c r="A5065" t="s">
        <v>11786</v>
      </c>
      <c r="B5065" t="s">
        <v>11787</v>
      </c>
    </row>
    <row r="5066" spans="1:2">
      <c r="A5066" t="s">
        <v>11788</v>
      </c>
      <c r="B5066" t="s">
        <v>11789</v>
      </c>
    </row>
    <row r="5067" spans="1:2">
      <c r="A5067" t="s">
        <v>11790</v>
      </c>
      <c r="B5067" t="s">
        <v>11791</v>
      </c>
    </row>
    <row r="5068" spans="1:2">
      <c r="A5068" t="s">
        <v>11792</v>
      </c>
      <c r="B5068" t="s">
        <v>11793</v>
      </c>
    </row>
    <row r="5069" spans="1:2">
      <c r="A5069" t="s">
        <v>11794</v>
      </c>
      <c r="B5069" t="s">
        <v>11795</v>
      </c>
    </row>
    <row r="5070" spans="1:2">
      <c r="A5070" t="s">
        <v>11796</v>
      </c>
      <c r="B5070" t="s">
        <v>11797</v>
      </c>
    </row>
    <row r="5071" spans="1:2">
      <c r="A5071" t="s">
        <v>11798</v>
      </c>
      <c r="B5071" t="s">
        <v>11799</v>
      </c>
    </row>
    <row r="5072" spans="1:2">
      <c r="A5072" t="s">
        <v>11800</v>
      </c>
      <c r="B5072" t="s">
        <v>11801</v>
      </c>
    </row>
    <row r="5073" spans="1:2">
      <c r="A5073" t="s">
        <v>11802</v>
      </c>
      <c r="B5073" t="s">
        <v>11803</v>
      </c>
    </row>
    <row r="5074" spans="1:2">
      <c r="A5074" t="s">
        <v>11804</v>
      </c>
      <c r="B5074" t="s">
        <v>11805</v>
      </c>
    </row>
    <row r="5075" spans="1:2">
      <c r="A5075" t="s">
        <v>11806</v>
      </c>
      <c r="B5075" t="s">
        <v>11807</v>
      </c>
    </row>
    <row r="5076" spans="1:2">
      <c r="A5076" t="s">
        <v>11808</v>
      </c>
      <c r="B5076" t="s">
        <v>11809</v>
      </c>
    </row>
    <row r="5077" spans="1:2">
      <c r="A5077" t="s">
        <v>11810</v>
      </c>
      <c r="B5077" t="s">
        <v>11811</v>
      </c>
    </row>
    <row r="5078" spans="1:2">
      <c r="A5078" t="s">
        <v>11812</v>
      </c>
      <c r="B5078" t="s">
        <v>11813</v>
      </c>
    </row>
    <row r="5079" spans="1:2">
      <c r="A5079" t="s">
        <v>11814</v>
      </c>
      <c r="B5079" t="s">
        <v>11815</v>
      </c>
    </row>
    <row r="5080" spans="1:2">
      <c r="A5080" t="s">
        <v>11816</v>
      </c>
      <c r="B5080" t="s">
        <v>11817</v>
      </c>
    </row>
    <row r="5081" spans="1:2">
      <c r="A5081" t="s">
        <v>11818</v>
      </c>
      <c r="B5081" t="s">
        <v>11819</v>
      </c>
    </row>
    <row r="5082" spans="1:2">
      <c r="A5082" t="s">
        <v>11820</v>
      </c>
      <c r="B5082" t="s">
        <v>11821</v>
      </c>
    </row>
    <row r="5083" spans="1:2">
      <c r="A5083" t="s">
        <v>11822</v>
      </c>
      <c r="B5083" t="s">
        <v>11823</v>
      </c>
    </row>
    <row r="5084" spans="1:2">
      <c r="A5084" t="s">
        <v>11824</v>
      </c>
      <c r="B5084" t="s">
        <v>11825</v>
      </c>
    </row>
    <row r="5085" spans="1:2">
      <c r="A5085" t="s">
        <v>11826</v>
      </c>
      <c r="B5085" t="s">
        <v>11827</v>
      </c>
    </row>
    <row r="5086" spans="1:2">
      <c r="A5086" t="s">
        <v>11828</v>
      </c>
      <c r="B5086" t="s">
        <v>11829</v>
      </c>
    </row>
    <row r="5087" spans="1:2">
      <c r="A5087" t="s">
        <v>11830</v>
      </c>
      <c r="B5087" t="s">
        <v>11831</v>
      </c>
    </row>
    <row r="5088" spans="1:2">
      <c r="A5088" t="s">
        <v>11832</v>
      </c>
      <c r="B5088" t="s">
        <v>11833</v>
      </c>
    </row>
    <row r="5089" spans="1:2">
      <c r="A5089" t="s">
        <v>11834</v>
      </c>
      <c r="B5089" t="s">
        <v>11835</v>
      </c>
    </row>
    <row r="5090" spans="1:2">
      <c r="A5090" t="s">
        <v>11836</v>
      </c>
      <c r="B5090" t="s">
        <v>11837</v>
      </c>
    </row>
    <row r="5091" spans="1:2">
      <c r="A5091" t="s">
        <v>11838</v>
      </c>
      <c r="B5091" t="s">
        <v>11839</v>
      </c>
    </row>
    <row r="5092" spans="1:2">
      <c r="A5092" t="s">
        <v>11840</v>
      </c>
      <c r="B5092" t="s">
        <v>11841</v>
      </c>
    </row>
    <row r="5093" spans="1:2">
      <c r="A5093" t="s">
        <v>11842</v>
      </c>
      <c r="B5093" t="s">
        <v>11843</v>
      </c>
    </row>
    <row r="5094" spans="1:2">
      <c r="A5094" t="s">
        <v>11844</v>
      </c>
      <c r="B5094" t="s">
        <v>11845</v>
      </c>
    </row>
    <row r="5095" spans="1:2">
      <c r="A5095" t="s">
        <v>11846</v>
      </c>
      <c r="B5095" t="s">
        <v>11847</v>
      </c>
    </row>
    <row r="5096" spans="1:2">
      <c r="A5096" t="s">
        <v>11848</v>
      </c>
      <c r="B5096" t="s">
        <v>11849</v>
      </c>
    </row>
    <row r="5097" spans="1:2">
      <c r="A5097" t="s">
        <v>11850</v>
      </c>
      <c r="B5097" t="s">
        <v>11851</v>
      </c>
    </row>
    <row r="5098" spans="1:2">
      <c r="A5098" t="s">
        <v>11852</v>
      </c>
      <c r="B5098" t="s">
        <v>11853</v>
      </c>
    </row>
    <row r="5099" spans="1:2">
      <c r="A5099" t="s">
        <v>11854</v>
      </c>
      <c r="B5099" t="s">
        <v>11855</v>
      </c>
    </row>
    <row r="5100" spans="1:2">
      <c r="A5100" t="s">
        <v>11856</v>
      </c>
      <c r="B5100" t="s">
        <v>11857</v>
      </c>
    </row>
    <row r="5101" spans="1:2">
      <c r="A5101" t="s">
        <v>11858</v>
      </c>
      <c r="B5101" t="s">
        <v>11859</v>
      </c>
    </row>
    <row r="5102" spans="1:2">
      <c r="A5102" t="s">
        <v>11860</v>
      </c>
      <c r="B5102" t="s">
        <v>11861</v>
      </c>
    </row>
    <row r="5103" spans="1:2">
      <c r="A5103" t="s">
        <v>11862</v>
      </c>
      <c r="B5103" t="s">
        <v>11863</v>
      </c>
    </row>
    <row r="5104" spans="1:2">
      <c r="A5104" t="s">
        <v>11864</v>
      </c>
      <c r="B5104" t="s">
        <v>11865</v>
      </c>
    </row>
    <row r="5105" spans="1:2">
      <c r="A5105" t="s">
        <v>11866</v>
      </c>
      <c r="B5105" t="s">
        <v>11867</v>
      </c>
    </row>
    <row r="5106" spans="1:2">
      <c r="A5106" t="s">
        <v>11868</v>
      </c>
      <c r="B5106" t="s">
        <v>11869</v>
      </c>
    </row>
    <row r="5107" spans="1:2">
      <c r="A5107" t="s">
        <v>11870</v>
      </c>
      <c r="B5107" t="s">
        <v>11871</v>
      </c>
    </row>
    <row r="5108" spans="1:2">
      <c r="A5108" t="s">
        <v>11872</v>
      </c>
      <c r="B5108" t="s">
        <v>11873</v>
      </c>
    </row>
    <row r="5109" spans="1:2">
      <c r="A5109" t="s">
        <v>11874</v>
      </c>
      <c r="B5109" t="s">
        <v>11875</v>
      </c>
    </row>
    <row r="5110" spans="1:2">
      <c r="A5110" t="s">
        <v>11876</v>
      </c>
      <c r="B5110" t="s">
        <v>11877</v>
      </c>
    </row>
    <row r="5111" spans="1:2">
      <c r="A5111" t="s">
        <v>11878</v>
      </c>
      <c r="B5111" t="s">
        <v>11879</v>
      </c>
    </row>
    <row r="5112" spans="1:2">
      <c r="A5112" t="s">
        <v>11880</v>
      </c>
      <c r="B5112" t="s">
        <v>11881</v>
      </c>
    </row>
    <row r="5113" spans="1:2">
      <c r="A5113" t="s">
        <v>11882</v>
      </c>
      <c r="B5113" t="s">
        <v>11883</v>
      </c>
    </row>
    <row r="5114" spans="1:2">
      <c r="A5114" t="s">
        <v>11884</v>
      </c>
      <c r="B5114" t="s">
        <v>11885</v>
      </c>
    </row>
    <row r="5115" spans="1:2">
      <c r="A5115" t="s">
        <v>11886</v>
      </c>
      <c r="B5115" t="s">
        <v>314</v>
      </c>
    </row>
    <row r="5116" spans="1:2">
      <c r="A5116" t="s">
        <v>11887</v>
      </c>
      <c r="B5116" t="s">
        <v>11888</v>
      </c>
    </row>
    <row r="5117" spans="1:2">
      <c r="A5117" t="s">
        <v>11889</v>
      </c>
      <c r="B5117" t="s">
        <v>11890</v>
      </c>
    </row>
    <row r="5118" spans="1:2">
      <c r="A5118" t="s">
        <v>11891</v>
      </c>
      <c r="B5118" t="s">
        <v>11892</v>
      </c>
    </row>
    <row r="5119" spans="1:2">
      <c r="A5119" t="s">
        <v>11893</v>
      </c>
      <c r="B5119" t="s">
        <v>11894</v>
      </c>
    </row>
    <row r="5120" spans="1:2">
      <c r="A5120" t="s">
        <v>11895</v>
      </c>
      <c r="B5120" t="s">
        <v>11896</v>
      </c>
    </row>
    <row r="5121" spans="1:2">
      <c r="A5121" t="s">
        <v>11897</v>
      </c>
      <c r="B5121" t="s">
        <v>11898</v>
      </c>
    </row>
    <row r="5122" spans="1:2">
      <c r="A5122" t="s">
        <v>11899</v>
      </c>
      <c r="B5122" t="s">
        <v>11900</v>
      </c>
    </row>
    <row r="5123" spans="1:2">
      <c r="A5123" t="s">
        <v>11901</v>
      </c>
      <c r="B5123" t="s">
        <v>11902</v>
      </c>
    </row>
    <row r="5124" spans="1:2">
      <c r="A5124" t="s">
        <v>11903</v>
      </c>
      <c r="B5124" t="s">
        <v>165</v>
      </c>
    </row>
    <row r="5125" spans="1:2">
      <c r="A5125" t="s">
        <v>11904</v>
      </c>
      <c r="B5125" t="s">
        <v>11905</v>
      </c>
    </row>
    <row r="5126" spans="1:2">
      <c r="A5126" t="s">
        <v>11906</v>
      </c>
      <c r="B5126" t="s">
        <v>11907</v>
      </c>
    </row>
    <row r="5127" spans="1:2">
      <c r="A5127" t="s">
        <v>11908</v>
      </c>
      <c r="B5127" t="s">
        <v>290</v>
      </c>
    </row>
    <row r="5128" spans="1:2">
      <c r="A5128" t="s">
        <v>11909</v>
      </c>
      <c r="B5128" t="s">
        <v>11910</v>
      </c>
    </row>
    <row r="5129" spans="1:2">
      <c r="A5129" t="s">
        <v>11911</v>
      </c>
      <c r="B5129" t="s">
        <v>11912</v>
      </c>
    </row>
    <row r="5130" spans="1:2">
      <c r="A5130" t="s">
        <v>11913</v>
      </c>
      <c r="B5130" t="s">
        <v>11914</v>
      </c>
    </row>
    <row r="5131" spans="1:2">
      <c r="A5131" t="s">
        <v>11915</v>
      </c>
      <c r="B5131" t="s">
        <v>11916</v>
      </c>
    </row>
    <row r="5132" spans="1:2">
      <c r="A5132" t="s">
        <v>11917</v>
      </c>
      <c r="B5132" t="s">
        <v>11918</v>
      </c>
    </row>
    <row r="5133" spans="1:2">
      <c r="A5133" t="s">
        <v>11919</v>
      </c>
      <c r="B5133" t="s">
        <v>11920</v>
      </c>
    </row>
    <row r="5134" spans="1:2">
      <c r="A5134" t="s">
        <v>11921</v>
      </c>
      <c r="B5134" t="s">
        <v>11922</v>
      </c>
    </row>
    <row r="5135" spans="1:2">
      <c r="A5135" t="s">
        <v>11923</v>
      </c>
      <c r="B5135" t="s">
        <v>11924</v>
      </c>
    </row>
    <row r="5136" spans="1:2">
      <c r="A5136" t="s">
        <v>11923</v>
      </c>
      <c r="B5136" t="s">
        <v>11925</v>
      </c>
    </row>
    <row r="5137" spans="1:2">
      <c r="A5137" t="s">
        <v>11926</v>
      </c>
      <c r="B5137" t="s">
        <v>11927</v>
      </c>
    </row>
    <row r="5138" spans="1:2">
      <c r="A5138" t="s">
        <v>11926</v>
      </c>
      <c r="B5138" t="s">
        <v>11928</v>
      </c>
    </row>
    <row r="5139" spans="1:2">
      <c r="A5139" t="s">
        <v>11929</v>
      </c>
      <c r="B5139" t="s">
        <v>11930</v>
      </c>
    </row>
    <row r="5140" spans="1:2">
      <c r="A5140" t="s">
        <v>11931</v>
      </c>
      <c r="B5140" t="s">
        <v>11932</v>
      </c>
    </row>
    <row r="5141" spans="1:2">
      <c r="A5141" t="s">
        <v>11933</v>
      </c>
      <c r="B5141" t="s">
        <v>11934</v>
      </c>
    </row>
    <row r="5142" spans="1:2">
      <c r="A5142" t="s">
        <v>11933</v>
      </c>
      <c r="B5142" t="s">
        <v>11935</v>
      </c>
    </row>
    <row r="5143" spans="1:2">
      <c r="A5143" t="s">
        <v>11936</v>
      </c>
      <c r="B5143" t="s">
        <v>11937</v>
      </c>
    </row>
    <row r="5144" spans="1:2">
      <c r="A5144" t="s">
        <v>11936</v>
      </c>
      <c r="B5144" t="s">
        <v>11938</v>
      </c>
    </row>
    <row r="5145" spans="1:2">
      <c r="A5145" t="s">
        <v>11939</v>
      </c>
      <c r="B5145" t="s">
        <v>11940</v>
      </c>
    </row>
    <row r="5146" spans="1:2">
      <c r="A5146" t="s">
        <v>11941</v>
      </c>
      <c r="B5146" t="s">
        <v>11942</v>
      </c>
    </row>
    <row r="5147" spans="1:2">
      <c r="A5147" t="s">
        <v>11943</v>
      </c>
      <c r="B5147" t="s">
        <v>11944</v>
      </c>
    </row>
    <row r="5148" spans="1:2">
      <c r="A5148" t="s">
        <v>11945</v>
      </c>
      <c r="B5148" t="s">
        <v>11946</v>
      </c>
    </row>
    <row r="5149" spans="1:2">
      <c r="A5149" t="s">
        <v>11945</v>
      </c>
      <c r="B5149" t="s">
        <v>11947</v>
      </c>
    </row>
    <row r="5150" spans="1:2">
      <c r="A5150" t="s">
        <v>11948</v>
      </c>
      <c r="B5150" t="s">
        <v>11949</v>
      </c>
    </row>
    <row r="5151" spans="1:2">
      <c r="A5151" t="s">
        <v>11950</v>
      </c>
      <c r="B5151" t="s">
        <v>11951</v>
      </c>
    </row>
    <row r="5152" spans="1:2">
      <c r="A5152" t="s">
        <v>11952</v>
      </c>
      <c r="B5152" t="s">
        <v>11953</v>
      </c>
    </row>
    <row r="5153" spans="1:2">
      <c r="A5153" t="s">
        <v>11952</v>
      </c>
      <c r="B5153" t="s">
        <v>11954</v>
      </c>
    </row>
    <row r="5154" spans="1:2">
      <c r="A5154" t="s">
        <v>11955</v>
      </c>
      <c r="B5154" t="s">
        <v>11956</v>
      </c>
    </row>
    <row r="5155" spans="1:2">
      <c r="A5155" t="s">
        <v>11957</v>
      </c>
      <c r="B5155" t="s">
        <v>11958</v>
      </c>
    </row>
    <row r="5156" spans="1:2">
      <c r="A5156" t="s">
        <v>11959</v>
      </c>
      <c r="B5156" t="s">
        <v>11960</v>
      </c>
    </row>
    <row r="5157" spans="1:2">
      <c r="A5157" t="s">
        <v>11961</v>
      </c>
      <c r="B5157" t="s">
        <v>11962</v>
      </c>
    </row>
    <row r="5158" spans="1:2">
      <c r="A5158" t="s">
        <v>11963</v>
      </c>
      <c r="B5158" t="s">
        <v>11964</v>
      </c>
    </row>
    <row r="5159" spans="1:2">
      <c r="A5159" t="s">
        <v>11965</v>
      </c>
      <c r="B5159" t="s">
        <v>11966</v>
      </c>
    </row>
    <row r="5160" spans="1:2">
      <c r="A5160" t="s">
        <v>11967</v>
      </c>
      <c r="B5160" t="s">
        <v>11968</v>
      </c>
    </row>
    <row r="5161" spans="1:2">
      <c r="A5161" t="s">
        <v>11969</v>
      </c>
      <c r="B5161" t="s">
        <v>11970</v>
      </c>
    </row>
    <row r="5162" spans="1:2">
      <c r="A5162" t="s">
        <v>11971</v>
      </c>
      <c r="B5162" t="s">
        <v>11972</v>
      </c>
    </row>
    <row r="5163" spans="1:2">
      <c r="A5163" t="s">
        <v>11973</v>
      </c>
      <c r="B5163" t="s">
        <v>11974</v>
      </c>
    </row>
    <row r="5164" spans="1:2">
      <c r="A5164" t="s">
        <v>11975</v>
      </c>
      <c r="B5164" t="s">
        <v>11976</v>
      </c>
    </row>
    <row r="5165" spans="1:2">
      <c r="A5165" t="s">
        <v>11977</v>
      </c>
      <c r="B5165" t="s">
        <v>11978</v>
      </c>
    </row>
    <row r="5166" spans="1:2">
      <c r="A5166" t="s">
        <v>11979</v>
      </c>
      <c r="B5166" t="s">
        <v>11980</v>
      </c>
    </row>
    <row r="5167" spans="1:2">
      <c r="A5167" t="s">
        <v>11981</v>
      </c>
      <c r="B5167" t="s">
        <v>11982</v>
      </c>
    </row>
    <row r="5168" spans="1:2">
      <c r="A5168" t="s">
        <v>11983</v>
      </c>
      <c r="B5168" t="s">
        <v>11984</v>
      </c>
    </row>
    <row r="5169" spans="1:2">
      <c r="A5169" t="s">
        <v>11985</v>
      </c>
      <c r="B5169" t="s">
        <v>11986</v>
      </c>
    </row>
    <row r="5170" spans="1:2">
      <c r="A5170" t="s">
        <v>11987</v>
      </c>
      <c r="B5170" t="s">
        <v>11988</v>
      </c>
    </row>
    <row r="5171" spans="1:2">
      <c r="A5171" t="s">
        <v>11989</v>
      </c>
      <c r="B5171" t="s">
        <v>11990</v>
      </c>
    </row>
    <row r="5172" spans="1:2">
      <c r="A5172" t="s">
        <v>11991</v>
      </c>
      <c r="B5172" t="s">
        <v>11992</v>
      </c>
    </row>
    <row r="5173" spans="1:2">
      <c r="A5173" t="s">
        <v>11993</v>
      </c>
      <c r="B5173" t="s">
        <v>11994</v>
      </c>
    </row>
    <row r="5174" spans="1:2">
      <c r="A5174" t="s">
        <v>11995</v>
      </c>
      <c r="B5174" t="s">
        <v>11996</v>
      </c>
    </row>
    <row r="5175" spans="1:2">
      <c r="A5175" t="s">
        <v>11997</v>
      </c>
      <c r="B5175" t="s">
        <v>11998</v>
      </c>
    </row>
    <row r="5176" spans="1:2">
      <c r="A5176" t="s">
        <v>11999</v>
      </c>
      <c r="B5176" t="s">
        <v>12000</v>
      </c>
    </row>
    <row r="5177" spans="1:2">
      <c r="A5177" t="s">
        <v>12001</v>
      </c>
      <c r="B5177" t="s">
        <v>12002</v>
      </c>
    </row>
    <row r="5178" spans="1:2">
      <c r="A5178" t="s">
        <v>12003</v>
      </c>
      <c r="B5178" t="s">
        <v>12004</v>
      </c>
    </row>
    <row r="5179" spans="1:2">
      <c r="A5179" t="s">
        <v>12005</v>
      </c>
      <c r="B5179" t="s">
        <v>12006</v>
      </c>
    </row>
    <row r="5180" spans="1:2">
      <c r="A5180" t="s">
        <v>12007</v>
      </c>
      <c r="B5180" t="s">
        <v>12008</v>
      </c>
    </row>
    <row r="5181" spans="1:2">
      <c r="A5181" t="s">
        <v>12009</v>
      </c>
      <c r="B5181" t="s">
        <v>12010</v>
      </c>
    </row>
    <row r="5182" spans="1:2">
      <c r="A5182" t="s">
        <v>12011</v>
      </c>
      <c r="B5182" t="s">
        <v>12012</v>
      </c>
    </row>
    <row r="5183" spans="1:2">
      <c r="A5183" t="s">
        <v>12013</v>
      </c>
      <c r="B5183" t="s">
        <v>12014</v>
      </c>
    </row>
    <row r="5184" spans="1:2">
      <c r="A5184" t="s">
        <v>12015</v>
      </c>
      <c r="B5184" t="s">
        <v>12016</v>
      </c>
    </row>
    <row r="5185" spans="1:2">
      <c r="A5185" t="s">
        <v>12017</v>
      </c>
      <c r="B5185" t="s">
        <v>12018</v>
      </c>
    </row>
    <row r="5186" spans="1:2">
      <c r="A5186" t="s">
        <v>12019</v>
      </c>
      <c r="B5186" t="s">
        <v>12020</v>
      </c>
    </row>
    <row r="5187" spans="1:2">
      <c r="A5187" t="s">
        <v>12021</v>
      </c>
      <c r="B5187" t="s">
        <v>12022</v>
      </c>
    </row>
    <row r="5188" spans="1:2">
      <c r="A5188" t="s">
        <v>12023</v>
      </c>
      <c r="B5188" t="s">
        <v>12024</v>
      </c>
    </row>
    <row r="5189" spans="1:2">
      <c r="A5189" t="s">
        <v>12025</v>
      </c>
      <c r="B5189" t="s">
        <v>12026</v>
      </c>
    </row>
    <row r="5190" spans="1:2">
      <c r="A5190" t="s">
        <v>12027</v>
      </c>
      <c r="B5190" t="s">
        <v>12028</v>
      </c>
    </row>
    <row r="5191" spans="1:2">
      <c r="A5191" t="s">
        <v>12029</v>
      </c>
      <c r="B5191" t="s">
        <v>12030</v>
      </c>
    </row>
    <row r="5192" spans="1:2">
      <c r="A5192" t="s">
        <v>12031</v>
      </c>
      <c r="B5192" t="s">
        <v>12032</v>
      </c>
    </row>
    <row r="5193" spans="1:2">
      <c r="A5193" t="s">
        <v>12033</v>
      </c>
      <c r="B5193" t="s">
        <v>12034</v>
      </c>
    </row>
    <row r="5194" spans="1:2">
      <c r="A5194" t="s">
        <v>12035</v>
      </c>
      <c r="B5194" t="s">
        <v>12036</v>
      </c>
    </row>
    <row r="5195" spans="1:2">
      <c r="A5195" t="s">
        <v>12037</v>
      </c>
      <c r="B5195" t="s">
        <v>12038</v>
      </c>
    </row>
    <row r="5196" spans="1:2">
      <c r="A5196" t="s">
        <v>12039</v>
      </c>
      <c r="B5196" t="s">
        <v>12040</v>
      </c>
    </row>
    <row r="5197" spans="1:2">
      <c r="A5197" t="s">
        <v>12041</v>
      </c>
      <c r="B5197" t="s">
        <v>12042</v>
      </c>
    </row>
    <row r="5198" spans="1:2">
      <c r="A5198" t="s">
        <v>12043</v>
      </c>
      <c r="B5198" t="s">
        <v>12044</v>
      </c>
    </row>
    <row r="5199" spans="1:2">
      <c r="A5199" t="s">
        <v>12045</v>
      </c>
      <c r="B5199" t="s">
        <v>12046</v>
      </c>
    </row>
    <row r="5200" spans="1:2">
      <c r="A5200" t="s">
        <v>12047</v>
      </c>
      <c r="B5200" t="s">
        <v>12048</v>
      </c>
    </row>
    <row r="5201" spans="1:2">
      <c r="A5201" t="s">
        <v>12049</v>
      </c>
      <c r="B5201" t="s">
        <v>12050</v>
      </c>
    </row>
    <row r="5202" spans="1:2">
      <c r="A5202" t="s">
        <v>12051</v>
      </c>
      <c r="B5202" t="s">
        <v>12052</v>
      </c>
    </row>
    <row r="5203" spans="1:2">
      <c r="A5203" t="s">
        <v>12053</v>
      </c>
      <c r="B5203" t="s">
        <v>12054</v>
      </c>
    </row>
    <row r="5204" spans="1:2">
      <c r="A5204" t="s">
        <v>12055</v>
      </c>
      <c r="B5204" t="s">
        <v>12056</v>
      </c>
    </row>
    <row r="5205" spans="1:2">
      <c r="A5205" t="s">
        <v>12057</v>
      </c>
      <c r="B5205" t="s">
        <v>12058</v>
      </c>
    </row>
    <row r="5206" spans="1:2">
      <c r="A5206" t="s">
        <v>12059</v>
      </c>
      <c r="B5206" t="s">
        <v>12060</v>
      </c>
    </row>
    <row r="5207" spans="1:2">
      <c r="A5207" t="s">
        <v>12061</v>
      </c>
      <c r="B5207" t="s">
        <v>12062</v>
      </c>
    </row>
    <row r="5208" spans="1:2">
      <c r="A5208" t="s">
        <v>12063</v>
      </c>
      <c r="B5208" t="s">
        <v>12064</v>
      </c>
    </row>
    <row r="5209" spans="1:2">
      <c r="A5209" t="s">
        <v>12065</v>
      </c>
      <c r="B5209" t="s">
        <v>12066</v>
      </c>
    </row>
    <row r="5210" spans="1:2">
      <c r="A5210" t="s">
        <v>12067</v>
      </c>
      <c r="B5210" t="s">
        <v>12068</v>
      </c>
    </row>
    <row r="5211" spans="1:2">
      <c r="A5211" t="s">
        <v>12069</v>
      </c>
      <c r="B5211" t="s">
        <v>12070</v>
      </c>
    </row>
    <row r="5212" spans="1:2">
      <c r="A5212" t="s">
        <v>12071</v>
      </c>
      <c r="B5212" t="s">
        <v>12072</v>
      </c>
    </row>
    <row r="5213" spans="1:2">
      <c r="A5213" t="s">
        <v>12073</v>
      </c>
      <c r="B5213" t="s">
        <v>12074</v>
      </c>
    </row>
    <row r="5214" spans="1:2">
      <c r="A5214" t="s">
        <v>12075</v>
      </c>
      <c r="B5214" t="s">
        <v>12076</v>
      </c>
    </row>
    <row r="5215" spans="1:2">
      <c r="A5215" t="s">
        <v>12077</v>
      </c>
      <c r="B5215" t="s">
        <v>12078</v>
      </c>
    </row>
    <row r="5216" spans="1:2">
      <c r="A5216" t="s">
        <v>12079</v>
      </c>
      <c r="B5216" t="s">
        <v>12080</v>
      </c>
    </row>
    <row r="5217" spans="1:2">
      <c r="A5217" t="s">
        <v>12081</v>
      </c>
      <c r="B5217" t="s">
        <v>12082</v>
      </c>
    </row>
    <row r="5218" spans="1:2">
      <c r="A5218" t="s">
        <v>12083</v>
      </c>
      <c r="B5218" t="s">
        <v>12084</v>
      </c>
    </row>
    <row r="5219" spans="1:2">
      <c r="A5219" t="s">
        <v>12085</v>
      </c>
      <c r="B5219" t="s">
        <v>12086</v>
      </c>
    </row>
    <row r="5220" spans="1:2">
      <c r="A5220" t="s">
        <v>12087</v>
      </c>
      <c r="B5220" t="s">
        <v>12088</v>
      </c>
    </row>
    <row r="5221" spans="1:2">
      <c r="A5221" t="s">
        <v>12089</v>
      </c>
      <c r="B5221" t="s">
        <v>12090</v>
      </c>
    </row>
    <row r="5222" spans="1:2">
      <c r="A5222" t="s">
        <v>12091</v>
      </c>
      <c r="B5222" t="s">
        <v>12092</v>
      </c>
    </row>
    <row r="5223" spans="1:2">
      <c r="A5223" t="s">
        <v>12093</v>
      </c>
      <c r="B5223" t="s">
        <v>12094</v>
      </c>
    </row>
    <row r="5224" spans="1:2">
      <c r="A5224" t="s">
        <v>12095</v>
      </c>
      <c r="B5224" t="s">
        <v>12096</v>
      </c>
    </row>
    <row r="5225" spans="1:2">
      <c r="A5225" t="s">
        <v>12097</v>
      </c>
      <c r="B5225" t="s">
        <v>12098</v>
      </c>
    </row>
    <row r="5226" spans="1:2">
      <c r="A5226" t="s">
        <v>12099</v>
      </c>
      <c r="B5226" t="s">
        <v>12100</v>
      </c>
    </row>
    <row r="5227" spans="1:2">
      <c r="A5227" t="s">
        <v>12101</v>
      </c>
      <c r="B5227" t="s">
        <v>12102</v>
      </c>
    </row>
    <row r="5228" spans="1:2">
      <c r="A5228" t="s">
        <v>12103</v>
      </c>
      <c r="B5228" t="s">
        <v>12104</v>
      </c>
    </row>
    <row r="5229" spans="1:2">
      <c r="A5229" t="s">
        <v>12105</v>
      </c>
      <c r="B5229" t="s">
        <v>12106</v>
      </c>
    </row>
    <row r="5230" spans="1:2">
      <c r="A5230" t="s">
        <v>12107</v>
      </c>
      <c r="B5230" t="s">
        <v>12108</v>
      </c>
    </row>
    <row r="5231" spans="1:2">
      <c r="A5231" t="s">
        <v>12109</v>
      </c>
      <c r="B5231" t="s">
        <v>12110</v>
      </c>
    </row>
    <row r="5232" spans="1:2">
      <c r="A5232" t="s">
        <v>12111</v>
      </c>
      <c r="B5232" t="s">
        <v>12112</v>
      </c>
    </row>
    <row r="5233" spans="1:2">
      <c r="A5233" t="s">
        <v>12113</v>
      </c>
      <c r="B5233" t="s">
        <v>12114</v>
      </c>
    </row>
    <row r="5234" spans="1:2">
      <c r="A5234" t="s">
        <v>12115</v>
      </c>
      <c r="B5234" t="s">
        <v>12116</v>
      </c>
    </row>
    <row r="5235" spans="1:2">
      <c r="A5235" t="s">
        <v>12117</v>
      </c>
      <c r="B5235" t="s">
        <v>12118</v>
      </c>
    </row>
    <row r="5236" spans="1:2">
      <c r="A5236" t="s">
        <v>12119</v>
      </c>
      <c r="B5236" t="s">
        <v>12120</v>
      </c>
    </row>
    <row r="5237" spans="1:2">
      <c r="A5237" t="s">
        <v>12121</v>
      </c>
      <c r="B5237" t="s">
        <v>12122</v>
      </c>
    </row>
    <row r="5238" spans="1:2">
      <c r="A5238" t="s">
        <v>12123</v>
      </c>
      <c r="B5238" t="s">
        <v>12124</v>
      </c>
    </row>
    <row r="5239" spans="1:2">
      <c r="A5239" t="s">
        <v>12125</v>
      </c>
      <c r="B5239" t="s">
        <v>12126</v>
      </c>
    </row>
    <row r="5240" spans="1:2">
      <c r="A5240" t="s">
        <v>12127</v>
      </c>
      <c r="B5240" t="s">
        <v>12128</v>
      </c>
    </row>
    <row r="5241" spans="1:2">
      <c r="A5241" t="s">
        <v>12129</v>
      </c>
      <c r="B5241" t="s">
        <v>12130</v>
      </c>
    </row>
    <row r="5242" spans="1:2">
      <c r="A5242" t="s">
        <v>12131</v>
      </c>
      <c r="B5242" t="s">
        <v>12132</v>
      </c>
    </row>
    <row r="5243" spans="1:2">
      <c r="A5243" t="s">
        <v>12133</v>
      </c>
      <c r="B5243" t="s">
        <v>12134</v>
      </c>
    </row>
    <row r="5244" spans="1:2">
      <c r="A5244" t="s">
        <v>12135</v>
      </c>
      <c r="B5244" t="s">
        <v>12136</v>
      </c>
    </row>
    <row r="5245" spans="1:2">
      <c r="A5245" t="s">
        <v>12137</v>
      </c>
      <c r="B5245" t="s">
        <v>12138</v>
      </c>
    </row>
    <row r="5246" spans="1:2">
      <c r="A5246" t="s">
        <v>12139</v>
      </c>
      <c r="B5246" t="s">
        <v>12140</v>
      </c>
    </row>
    <row r="5247" spans="1:2">
      <c r="A5247" t="s">
        <v>12141</v>
      </c>
      <c r="B5247" t="s">
        <v>12142</v>
      </c>
    </row>
    <row r="5248" spans="1:2">
      <c r="A5248" t="s">
        <v>12143</v>
      </c>
      <c r="B5248" t="s">
        <v>12144</v>
      </c>
    </row>
    <row r="5249" spans="1:2">
      <c r="A5249" t="s">
        <v>12145</v>
      </c>
      <c r="B5249" t="s">
        <v>12146</v>
      </c>
    </row>
    <row r="5250" spans="1:2">
      <c r="A5250" t="s">
        <v>12147</v>
      </c>
      <c r="B5250" t="s">
        <v>12148</v>
      </c>
    </row>
    <row r="5251" spans="1:2">
      <c r="A5251" t="s">
        <v>12149</v>
      </c>
      <c r="B5251" t="s">
        <v>12150</v>
      </c>
    </row>
    <row r="5252" spans="1:2">
      <c r="A5252" t="s">
        <v>12151</v>
      </c>
      <c r="B5252" t="s">
        <v>12152</v>
      </c>
    </row>
    <row r="5253" spans="1:2">
      <c r="A5253" t="s">
        <v>12153</v>
      </c>
      <c r="B5253" t="s">
        <v>12154</v>
      </c>
    </row>
    <row r="5254" spans="1:2">
      <c r="A5254" t="s">
        <v>12155</v>
      </c>
      <c r="B5254" t="s">
        <v>12156</v>
      </c>
    </row>
    <row r="5255" spans="1:2">
      <c r="A5255" t="s">
        <v>12157</v>
      </c>
      <c r="B5255" t="s">
        <v>12158</v>
      </c>
    </row>
    <row r="5256" spans="1:2">
      <c r="A5256" t="s">
        <v>12159</v>
      </c>
      <c r="B5256" t="s">
        <v>12160</v>
      </c>
    </row>
    <row r="5257" spans="1:2">
      <c r="A5257" t="s">
        <v>12161</v>
      </c>
      <c r="B5257" t="s">
        <v>12162</v>
      </c>
    </row>
    <row r="5258" spans="1:2">
      <c r="A5258" t="s">
        <v>12163</v>
      </c>
      <c r="B5258" t="s">
        <v>12164</v>
      </c>
    </row>
    <row r="5259" spans="1:2">
      <c r="A5259" t="s">
        <v>12165</v>
      </c>
      <c r="B5259" t="s">
        <v>12166</v>
      </c>
    </row>
    <row r="5260" spans="1:2">
      <c r="A5260" t="s">
        <v>12167</v>
      </c>
      <c r="B5260" t="s">
        <v>12168</v>
      </c>
    </row>
    <row r="5261" spans="1:2">
      <c r="A5261" t="s">
        <v>12169</v>
      </c>
      <c r="B5261" t="s">
        <v>12170</v>
      </c>
    </row>
    <row r="5262" spans="1:2">
      <c r="A5262" t="s">
        <v>12171</v>
      </c>
      <c r="B5262" t="s">
        <v>12172</v>
      </c>
    </row>
    <row r="5263" spans="1:2">
      <c r="A5263" t="s">
        <v>12173</v>
      </c>
      <c r="B5263" t="s">
        <v>12174</v>
      </c>
    </row>
    <row r="5264" spans="1:2">
      <c r="A5264" t="s">
        <v>12175</v>
      </c>
      <c r="B5264" t="s">
        <v>12176</v>
      </c>
    </row>
    <row r="5265" spans="1:2">
      <c r="A5265" t="s">
        <v>12177</v>
      </c>
      <c r="B5265" t="s">
        <v>12178</v>
      </c>
    </row>
    <row r="5266" spans="1:2">
      <c r="A5266" t="s">
        <v>12179</v>
      </c>
      <c r="B5266" t="s">
        <v>12180</v>
      </c>
    </row>
    <row r="5267" spans="1:2">
      <c r="A5267" t="s">
        <v>12181</v>
      </c>
      <c r="B5267" t="s">
        <v>12182</v>
      </c>
    </row>
    <row r="5268" spans="1:2">
      <c r="A5268" t="s">
        <v>12183</v>
      </c>
      <c r="B5268" t="s">
        <v>12184</v>
      </c>
    </row>
    <row r="5269" spans="1:2">
      <c r="A5269" t="s">
        <v>12185</v>
      </c>
      <c r="B5269" t="s">
        <v>12186</v>
      </c>
    </row>
    <row r="5270" spans="1:2">
      <c r="A5270" t="s">
        <v>12187</v>
      </c>
      <c r="B5270" t="s">
        <v>12188</v>
      </c>
    </row>
    <row r="5271" spans="1:2">
      <c r="A5271" t="s">
        <v>12189</v>
      </c>
      <c r="B5271" t="s">
        <v>12190</v>
      </c>
    </row>
    <row r="5272" spans="1:2">
      <c r="A5272" t="s">
        <v>12191</v>
      </c>
      <c r="B5272" t="s">
        <v>12192</v>
      </c>
    </row>
    <row r="5273" spans="1:2">
      <c r="A5273" t="s">
        <v>12193</v>
      </c>
      <c r="B5273" t="s">
        <v>12194</v>
      </c>
    </row>
    <row r="5274" spans="1:2">
      <c r="A5274" t="s">
        <v>12195</v>
      </c>
      <c r="B5274" t="s">
        <v>12196</v>
      </c>
    </row>
    <row r="5275" spans="1:2">
      <c r="A5275" t="s">
        <v>12197</v>
      </c>
      <c r="B5275" t="s">
        <v>12198</v>
      </c>
    </row>
    <row r="5276" spans="1:2">
      <c r="A5276" t="s">
        <v>12199</v>
      </c>
      <c r="B5276" t="s">
        <v>12200</v>
      </c>
    </row>
    <row r="5277" spans="1:2">
      <c r="A5277" t="s">
        <v>12201</v>
      </c>
      <c r="B5277" t="s">
        <v>12202</v>
      </c>
    </row>
    <row r="5278" spans="1:2">
      <c r="A5278" t="s">
        <v>12203</v>
      </c>
      <c r="B5278" t="s">
        <v>12204</v>
      </c>
    </row>
    <row r="5279" spans="1:2">
      <c r="A5279" t="s">
        <v>12205</v>
      </c>
      <c r="B5279" t="s">
        <v>12206</v>
      </c>
    </row>
    <row r="5280" spans="1:2">
      <c r="A5280" t="s">
        <v>12207</v>
      </c>
      <c r="B5280" t="s">
        <v>12208</v>
      </c>
    </row>
    <row r="5281" spans="1:2">
      <c r="A5281" t="s">
        <v>12209</v>
      </c>
      <c r="B5281" t="s">
        <v>12210</v>
      </c>
    </row>
    <row r="5282" spans="1:2">
      <c r="A5282" t="s">
        <v>12211</v>
      </c>
      <c r="B5282" t="s">
        <v>12212</v>
      </c>
    </row>
    <row r="5283" spans="1:2">
      <c r="A5283" t="s">
        <v>12213</v>
      </c>
      <c r="B5283" t="s">
        <v>12214</v>
      </c>
    </row>
    <row r="5284" spans="1:2">
      <c r="A5284" t="s">
        <v>12215</v>
      </c>
      <c r="B5284" t="s">
        <v>12216</v>
      </c>
    </row>
    <row r="5285" spans="1:2">
      <c r="A5285" t="s">
        <v>12217</v>
      </c>
      <c r="B5285" t="s">
        <v>12218</v>
      </c>
    </row>
    <row r="5286" spans="1:2">
      <c r="A5286" t="s">
        <v>12219</v>
      </c>
      <c r="B5286" t="s">
        <v>12220</v>
      </c>
    </row>
    <row r="5287" spans="1:2">
      <c r="A5287" t="s">
        <v>12221</v>
      </c>
      <c r="B5287" t="s">
        <v>12222</v>
      </c>
    </row>
    <row r="5288" spans="1:2">
      <c r="A5288" t="s">
        <v>12223</v>
      </c>
      <c r="B5288" t="s">
        <v>12224</v>
      </c>
    </row>
    <row r="5289" spans="1:2">
      <c r="A5289" t="s">
        <v>12225</v>
      </c>
      <c r="B5289" t="s">
        <v>12226</v>
      </c>
    </row>
    <row r="5290" spans="1:2">
      <c r="A5290" t="s">
        <v>12227</v>
      </c>
      <c r="B5290" t="s">
        <v>12228</v>
      </c>
    </row>
    <row r="5291" spans="1:2">
      <c r="A5291" t="s">
        <v>12229</v>
      </c>
      <c r="B5291" t="s">
        <v>12230</v>
      </c>
    </row>
    <row r="5292" spans="1:2">
      <c r="A5292" t="s">
        <v>12231</v>
      </c>
      <c r="B5292" t="s">
        <v>12232</v>
      </c>
    </row>
    <row r="5293" spans="1:2">
      <c r="A5293" t="s">
        <v>12233</v>
      </c>
      <c r="B5293" t="s">
        <v>12234</v>
      </c>
    </row>
    <row r="5294" spans="1:2">
      <c r="A5294" t="s">
        <v>12235</v>
      </c>
      <c r="B5294" t="s">
        <v>12236</v>
      </c>
    </row>
    <row r="5295" spans="1:2">
      <c r="A5295" t="s">
        <v>12237</v>
      </c>
      <c r="B5295" t="s">
        <v>12238</v>
      </c>
    </row>
    <row r="5296" spans="1:2">
      <c r="A5296" t="s">
        <v>12239</v>
      </c>
      <c r="B5296" t="s">
        <v>12240</v>
      </c>
    </row>
    <row r="5297" spans="1:2">
      <c r="A5297" t="s">
        <v>12241</v>
      </c>
      <c r="B5297" t="s">
        <v>12242</v>
      </c>
    </row>
    <row r="5298" spans="1:2">
      <c r="A5298" t="s">
        <v>12243</v>
      </c>
      <c r="B5298" t="s">
        <v>12244</v>
      </c>
    </row>
    <row r="5299" spans="1:2">
      <c r="A5299" t="s">
        <v>12245</v>
      </c>
      <c r="B5299" t="s">
        <v>12246</v>
      </c>
    </row>
    <row r="5300" spans="1:2">
      <c r="A5300" t="s">
        <v>12247</v>
      </c>
      <c r="B5300" t="s">
        <v>12248</v>
      </c>
    </row>
    <row r="5301" spans="1:2">
      <c r="A5301" t="s">
        <v>12249</v>
      </c>
      <c r="B5301" t="s">
        <v>12250</v>
      </c>
    </row>
    <row r="5302" spans="1:2">
      <c r="A5302" t="s">
        <v>12251</v>
      </c>
      <c r="B5302" t="s">
        <v>12252</v>
      </c>
    </row>
    <row r="5303" spans="1:2">
      <c r="A5303" t="s">
        <v>12253</v>
      </c>
      <c r="B5303" t="s">
        <v>12254</v>
      </c>
    </row>
    <row r="5304" spans="1:2">
      <c r="A5304" t="s">
        <v>12255</v>
      </c>
      <c r="B5304" t="s">
        <v>12256</v>
      </c>
    </row>
    <row r="5305" spans="1:2">
      <c r="A5305" t="s">
        <v>12257</v>
      </c>
      <c r="B5305" t="s">
        <v>12258</v>
      </c>
    </row>
    <row r="5306" spans="1:2">
      <c r="A5306" t="s">
        <v>12259</v>
      </c>
      <c r="B5306" t="s">
        <v>12260</v>
      </c>
    </row>
    <row r="5307" spans="1:2">
      <c r="A5307" t="s">
        <v>12261</v>
      </c>
      <c r="B5307" t="s">
        <v>12262</v>
      </c>
    </row>
    <row r="5308" spans="1:2">
      <c r="A5308" t="s">
        <v>12263</v>
      </c>
      <c r="B5308" t="s">
        <v>12264</v>
      </c>
    </row>
    <row r="5309" spans="1:2">
      <c r="A5309" t="s">
        <v>12265</v>
      </c>
      <c r="B5309" t="s">
        <v>12266</v>
      </c>
    </row>
    <row r="5310" spans="1:2">
      <c r="A5310" t="s">
        <v>12267</v>
      </c>
      <c r="B5310" t="s">
        <v>12268</v>
      </c>
    </row>
    <row r="5311" spans="1:2">
      <c r="A5311" t="s">
        <v>12269</v>
      </c>
      <c r="B5311" t="s">
        <v>12270</v>
      </c>
    </row>
    <row r="5312" spans="1:2">
      <c r="A5312" t="s">
        <v>12271</v>
      </c>
      <c r="B5312" t="s">
        <v>12272</v>
      </c>
    </row>
    <row r="5313" spans="1:2">
      <c r="A5313" t="s">
        <v>12273</v>
      </c>
      <c r="B5313" t="s">
        <v>12274</v>
      </c>
    </row>
    <row r="5314" spans="1:2">
      <c r="A5314" t="s">
        <v>12275</v>
      </c>
      <c r="B5314" t="s">
        <v>12276</v>
      </c>
    </row>
    <row r="5315" spans="1:2">
      <c r="A5315" t="s">
        <v>12277</v>
      </c>
      <c r="B5315" t="s">
        <v>12278</v>
      </c>
    </row>
    <row r="5316" spans="1:2">
      <c r="A5316" t="s">
        <v>12279</v>
      </c>
      <c r="B5316" t="s">
        <v>12280</v>
      </c>
    </row>
    <row r="5317" spans="1:2">
      <c r="A5317" t="s">
        <v>12281</v>
      </c>
      <c r="B5317" t="s">
        <v>12282</v>
      </c>
    </row>
    <row r="5318" spans="1:2">
      <c r="A5318" t="s">
        <v>12283</v>
      </c>
      <c r="B5318" t="s">
        <v>12284</v>
      </c>
    </row>
    <row r="5319" spans="1:2">
      <c r="A5319" t="s">
        <v>12285</v>
      </c>
      <c r="B5319" t="s">
        <v>12286</v>
      </c>
    </row>
    <row r="5320" spans="1:2">
      <c r="A5320" t="s">
        <v>12287</v>
      </c>
      <c r="B5320" t="s">
        <v>12288</v>
      </c>
    </row>
    <row r="5321" spans="1:2">
      <c r="A5321" t="s">
        <v>12289</v>
      </c>
      <c r="B5321" t="s">
        <v>12290</v>
      </c>
    </row>
    <row r="5322" spans="1:2">
      <c r="A5322" t="s">
        <v>12291</v>
      </c>
      <c r="B5322" t="s">
        <v>12292</v>
      </c>
    </row>
    <row r="5323" spans="1:2">
      <c r="A5323" t="s">
        <v>12293</v>
      </c>
      <c r="B5323" t="s">
        <v>12294</v>
      </c>
    </row>
    <row r="5324" spans="1:2">
      <c r="A5324" t="s">
        <v>12295</v>
      </c>
      <c r="B5324" t="s">
        <v>12296</v>
      </c>
    </row>
    <row r="5325" spans="1:2">
      <c r="A5325" t="s">
        <v>12297</v>
      </c>
      <c r="B5325" t="s">
        <v>12298</v>
      </c>
    </row>
    <row r="5326" spans="1:2">
      <c r="A5326" t="s">
        <v>12299</v>
      </c>
      <c r="B5326" t="s">
        <v>12300</v>
      </c>
    </row>
    <row r="5327" spans="1:2">
      <c r="A5327" t="s">
        <v>12301</v>
      </c>
      <c r="B5327" t="s">
        <v>12302</v>
      </c>
    </row>
    <row r="5328" spans="1:2">
      <c r="A5328" t="s">
        <v>12303</v>
      </c>
      <c r="B5328" t="s">
        <v>12304</v>
      </c>
    </row>
    <row r="5329" spans="1:2">
      <c r="A5329" t="s">
        <v>12305</v>
      </c>
      <c r="B5329" t="s">
        <v>12306</v>
      </c>
    </row>
    <row r="5330" spans="1:2">
      <c r="A5330" t="s">
        <v>12307</v>
      </c>
      <c r="B5330" t="s">
        <v>12308</v>
      </c>
    </row>
    <row r="5331" spans="1:2">
      <c r="A5331" t="s">
        <v>12309</v>
      </c>
      <c r="B5331" t="s">
        <v>12310</v>
      </c>
    </row>
    <row r="5332" spans="1:2">
      <c r="A5332" t="s">
        <v>12311</v>
      </c>
      <c r="B5332" t="s">
        <v>12312</v>
      </c>
    </row>
    <row r="5333" spans="1:2">
      <c r="A5333" t="s">
        <v>12313</v>
      </c>
      <c r="B5333" t="s">
        <v>12314</v>
      </c>
    </row>
    <row r="5334" spans="1:2">
      <c r="A5334" t="s">
        <v>12315</v>
      </c>
      <c r="B5334" t="s">
        <v>12316</v>
      </c>
    </row>
    <row r="5335" spans="1:2">
      <c r="A5335" t="s">
        <v>12317</v>
      </c>
      <c r="B5335" t="s">
        <v>12318</v>
      </c>
    </row>
    <row r="5336" spans="1:2">
      <c r="A5336" t="s">
        <v>12319</v>
      </c>
      <c r="B5336" t="s">
        <v>12320</v>
      </c>
    </row>
    <row r="5337" spans="1:2">
      <c r="A5337" t="s">
        <v>12321</v>
      </c>
      <c r="B5337" t="s">
        <v>12322</v>
      </c>
    </row>
    <row r="5338" spans="1:2">
      <c r="A5338" t="s">
        <v>12323</v>
      </c>
      <c r="B5338" t="s">
        <v>12324</v>
      </c>
    </row>
    <row r="5339" spans="1:2">
      <c r="A5339" t="s">
        <v>12325</v>
      </c>
      <c r="B5339" t="s">
        <v>12326</v>
      </c>
    </row>
    <row r="5340" spans="1:2">
      <c r="A5340" t="s">
        <v>12327</v>
      </c>
      <c r="B5340" t="s">
        <v>12328</v>
      </c>
    </row>
    <row r="5341" spans="1:2">
      <c r="A5341" t="s">
        <v>12329</v>
      </c>
      <c r="B5341" t="s">
        <v>12330</v>
      </c>
    </row>
    <row r="5342" spans="1:2">
      <c r="A5342" t="s">
        <v>12331</v>
      </c>
      <c r="B5342" t="s">
        <v>12332</v>
      </c>
    </row>
    <row r="5343" spans="1:2">
      <c r="A5343" t="s">
        <v>12333</v>
      </c>
      <c r="B5343" t="s">
        <v>12334</v>
      </c>
    </row>
    <row r="5344" spans="1:2">
      <c r="A5344" t="s">
        <v>12335</v>
      </c>
      <c r="B5344" t="s">
        <v>12336</v>
      </c>
    </row>
    <row r="5345" spans="1:2">
      <c r="A5345" t="s">
        <v>12337</v>
      </c>
      <c r="B5345" t="s">
        <v>80</v>
      </c>
    </row>
    <row r="5346" spans="1:2">
      <c r="A5346" t="s">
        <v>12338</v>
      </c>
      <c r="B5346" t="s">
        <v>12339</v>
      </c>
    </row>
    <row r="5347" spans="1:2">
      <c r="A5347" t="s">
        <v>12340</v>
      </c>
      <c r="B5347" t="s">
        <v>12341</v>
      </c>
    </row>
    <row r="5348" spans="1:2">
      <c r="A5348" t="s">
        <v>12342</v>
      </c>
      <c r="B5348" t="s">
        <v>12343</v>
      </c>
    </row>
    <row r="5349" spans="1:2">
      <c r="A5349" t="s">
        <v>12344</v>
      </c>
      <c r="B5349" t="s">
        <v>12345</v>
      </c>
    </row>
    <row r="5350" spans="1:2">
      <c r="A5350" t="s">
        <v>12346</v>
      </c>
      <c r="B5350" t="s">
        <v>72</v>
      </c>
    </row>
    <row r="5351" spans="1:2">
      <c r="A5351" t="s">
        <v>12347</v>
      </c>
      <c r="B5351" t="s">
        <v>12348</v>
      </c>
    </row>
    <row r="5352" spans="1:2">
      <c r="A5352" t="s">
        <v>12349</v>
      </c>
      <c r="B5352" t="s">
        <v>12350</v>
      </c>
    </row>
    <row r="5353" spans="1:2">
      <c r="A5353" t="s">
        <v>12351</v>
      </c>
      <c r="B5353" t="s">
        <v>12352</v>
      </c>
    </row>
    <row r="5354" spans="1:2">
      <c r="A5354" t="s">
        <v>12353</v>
      </c>
      <c r="B5354" t="s">
        <v>12354</v>
      </c>
    </row>
    <row r="5355" spans="1:2">
      <c r="A5355" t="s">
        <v>12355</v>
      </c>
      <c r="B5355" t="s">
        <v>12356</v>
      </c>
    </row>
    <row r="5356" spans="1:2">
      <c r="A5356" t="s">
        <v>12357</v>
      </c>
      <c r="B5356" t="s">
        <v>12358</v>
      </c>
    </row>
    <row r="5357" spans="1:2">
      <c r="A5357" t="s">
        <v>12359</v>
      </c>
      <c r="B5357" t="s">
        <v>12360</v>
      </c>
    </row>
    <row r="5358" spans="1:2">
      <c r="A5358" t="s">
        <v>12361</v>
      </c>
      <c r="B5358" t="s">
        <v>12362</v>
      </c>
    </row>
    <row r="5359" spans="1:2">
      <c r="A5359" t="s">
        <v>12363</v>
      </c>
      <c r="B5359" t="s">
        <v>12364</v>
      </c>
    </row>
    <row r="5360" spans="1:2">
      <c r="A5360" t="s">
        <v>12365</v>
      </c>
      <c r="B5360" t="s">
        <v>76</v>
      </c>
    </row>
    <row r="5361" spans="1:2">
      <c r="A5361" t="s">
        <v>12366</v>
      </c>
      <c r="B5361" t="s">
        <v>12367</v>
      </c>
    </row>
    <row r="5362" spans="1:2">
      <c r="A5362" t="s">
        <v>12368</v>
      </c>
      <c r="B5362" t="s">
        <v>12369</v>
      </c>
    </row>
    <row r="5363" spans="1:2">
      <c r="A5363" t="s">
        <v>12370</v>
      </c>
      <c r="B5363" t="s">
        <v>12371</v>
      </c>
    </row>
    <row r="5364" spans="1:2">
      <c r="A5364" t="s">
        <v>12372</v>
      </c>
      <c r="B5364" t="s">
        <v>12373</v>
      </c>
    </row>
    <row r="5365" spans="1:2">
      <c r="A5365" t="s">
        <v>12374</v>
      </c>
      <c r="B5365" t="s">
        <v>12375</v>
      </c>
    </row>
    <row r="5366" spans="1:2">
      <c r="A5366" t="s">
        <v>12376</v>
      </c>
      <c r="B5366" t="s">
        <v>12377</v>
      </c>
    </row>
    <row r="5367" spans="1:2">
      <c r="A5367" t="s">
        <v>12378</v>
      </c>
      <c r="B5367" t="s">
        <v>12379</v>
      </c>
    </row>
    <row r="5368" spans="1:2">
      <c r="A5368" t="s">
        <v>12380</v>
      </c>
      <c r="B5368" t="s">
        <v>12381</v>
      </c>
    </row>
    <row r="5369" spans="1:2">
      <c r="A5369" t="s">
        <v>12382</v>
      </c>
      <c r="B5369" t="s">
        <v>12383</v>
      </c>
    </row>
    <row r="5370" spans="1:2">
      <c r="A5370" t="s">
        <v>12384</v>
      </c>
      <c r="B5370" t="s">
        <v>12385</v>
      </c>
    </row>
    <row r="5371" spans="1:2">
      <c r="A5371" t="s">
        <v>12386</v>
      </c>
      <c r="B5371" t="s">
        <v>12387</v>
      </c>
    </row>
    <row r="5372" spans="1:2">
      <c r="A5372" t="s">
        <v>12388</v>
      </c>
      <c r="B5372" t="s">
        <v>12389</v>
      </c>
    </row>
    <row r="5373" spans="1:2">
      <c r="A5373" t="s">
        <v>12390</v>
      </c>
      <c r="B5373" t="s">
        <v>12391</v>
      </c>
    </row>
    <row r="5374" spans="1:2">
      <c r="A5374" t="s">
        <v>12392</v>
      </c>
      <c r="B5374" t="s">
        <v>12393</v>
      </c>
    </row>
    <row r="5375" spans="1:2">
      <c r="A5375" t="s">
        <v>12394</v>
      </c>
      <c r="B5375" t="s">
        <v>12395</v>
      </c>
    </row>
    <row r="5376" spans="1:2">
      <c r="A5376" t="s">
        <v>12396</v>
      </c>
      <c r="B5376" t="s">
        <v>12397</v>
      </c>
    </row>
    <row r="5377" spans="1:2">
      <c r="A5377" t="s">
        <v>12398</v>
      </c>
      <c r="B5377" t="s">
        <v>12399</v>
      </c>
    </row>
    <row r="5378" spans="1:2">
      <c r="A5378" t="s">
        <v>12400</v>
      </c>
      <c r="B5378" t="s">
        <v>12401</v>
      </c>
    </row>
    <row r="5379" spans="1:2">
      <c r="A5379" t="s">
        <v>12402</v>
      </c>
      <c r="B5379" t="s">
        <v>12403</v>
      </c>
    </row>
    <row r="5380" spans="1:2">
      <c r="A5380" t="s">
        <v>12404</v>
      </c>
      <c r="B5380" t="s">
        <v>12405</v>
      </c>
    </row>
    <row r="5381" spans="1:2">
      <c r="A5381" t="s">
        <v>12406</v>
      </c>
      <c r="B5381" t="s">
        <v>12407</v>
      </c>
    </row>
    <row r="5382" spans="1:2">
      <c r="A5382" t="s">
        <v>12408</v>
      </c>
      <c r="B5382" t="s">
        <v>12409</v>
      </c>
    </row>
    <row r="5383" spans="1:2">
      <c r="A5383" t="s">
        <v>12410</v>
      </c>
      <c r="B5383" t="s">
        <v>12411</v>
      </c>
    </row>
    <row r="5384" spans="1:2">
      <c r="A5384" t="s">
        <v>12412</v>
      </c>
      <c r="B5384" t="s">
        <v>12413</v>
      </c>
    </row>
    <row r="5385" spans="1:2">
      <c r="A5385" t="s">
        <v>12414</v>
      </c>
      <c r="B5385" t="s">
        <v>12415</v>
      </c>
    </row>
    <row r="5386" spans="1:2">
      <c r="A5386" t="s">
        <v>12416</v>
      </c>
      <c r="B5386" t="s">
        <v>12417</v>
      </c>
    </row>
    <row r="5387" spans="1:2">
      <c r="A5387" t="s">
        <v>12418</v>
      </c>
      <c r="B5387" t="s">
        <v>12419</v>
      </c>
    </row>
    <row r="5388" spans="1:2">
      <c r="A5388" t="s">
        <v>12420</v>
      </c>
      <c r="B5388" t="s">
        <v>12421</v>
      </c>
    </row>
    <row r="5389" spans="1:2">
      <c r="A5389" t="s">
        <v>12422</v>
      </c>
      <c r="B5389" t="s">
        <v>12423</v>
      </c>
    </row>
    <row r="5390" spans="1:2">
      <c r="A5390" t="s">
        <v>12424</v>
      </c>
      <c r="B5390" t="s">
        <v>12425</v>
      </c>
    </row>
    <row r="5391" spans="1:2">
      <c r="A5391" t="s">
        <v>12426</v>
      </c>
      <c r="B5391" t="s">
        <v>12427</v>
      </c>
    </row>
    <row r="5392" spans="1:2">
      <c r="A5392" t="s">
        <v>12428</v>
      </c>
      <c r="B5392" t="s">
        <v>12429</v>
      </c>
    </row>
    <row r="5393" spans="1:2">
      <c r="A5393" t="s">
        <v>12430</v>
      </c>
      <c r="B5393" t="s">
        <v>12431</v>
      </c>
    </row>
    <row r="5394" spans="1:2">
      <c r="A5394" t="s">
        <v>12432</v>
      </c>
      <c r="B5394" t="s">
        <v>12433</v>
      </c>
    </row>
    <row r="5395" spans="1:2">
      <c r="A5395" t="s">
        <v>12434</v>
      </c>
      <c r="B5395" t="s">
        <v>12435</v>
      </c>
    </row>
    <row r="5396" spans="1:2">
      <c r="A5396" t="s">
        <v>12436</v>
      </c>
      <c r="B5396" t="s">
        <v>12437</v>
      </c>
    </row>
    <row r="5397" spans="1:2">
      <c r="A5397" t="s">
        <v>12438</v>
      </c>
      <c r="B5397" t="s">
        <v>12439</v>
      </c>
    </row>
    <row r="5398" spans="1:2">
      <c r="A5398" t="s">
        <v>12440</v>
      </c>
      <c r="B5398" t="s">
        <v>12441</v>
      </c>
    </row>
    <row r="5399" spans="1:2">
      <c r="A5399" t="s">
        <v>12442</v>
      </c>
      <c r="B5399" t="s">
        <v>12443</v>
      </c>
    </row>
    <row r="5400" spans="1:2">
      <c r="A5400" t="s">
        <v>12444</v>
      </c>
      <c r="B5400" t="s">
        <v>12445</v>
      </c>
    </row>
    <row r="5401" spans="1:2">
      <c r="A5401" t="s">
        <v>12446</v>
      </c>
      <c r="B5401" t="s">
        <v>12447</v>
      </c>
    </row>
    <row r="5402" spans="1:2">
      <c r="A5402" t="s">
        <v>12448</v>
      </c>
      <c r="B5402" t="s">
        <v>12449</v>
      </c>
    </row>
    <row r="5403" spans="1:2">
      <c r="A5403" t="s">
        <v>12450</v>
      </c>
      <c r="B5403" t="s">
        <v>12451</v>
      </c>
    </row>
    <row r="5404" spans="1:2">
      <c r="A5404" t="s">
        <v>12452</v>
      </c>
      <c r="B5404" t="s">
        <v>12453</v>
      </c>
    </row>
    <row r="5405" spans="1:2">
      <c r="A5405" t="s">
        <v>12454</v>
      </c>
      <c r="B5405" t="s">
        <v>12455</v>
      </c>
    </row>
    <row r="5406" spans="1:2">
      <c r="A5406" t="s">
        <v>12456</v>
      </c>
      <c r="B5406" t="s">
        <v>12457</v>
      </c>
    </row>
    <row r="5407" spans="1:2">
      <c r="A5407" t="s">
        <v>12458</v>
      </c>
      <c r="B5407" t="s">
        <v>12459</v>
      </c>
    </row>
    <row r="5408" spans="1:2">
      <c r="A5408" t="s">
        <v>12460</v>
      </c>
      <c r="B5408" t="s">
        <v>12461</v>
      </c>
    </row>
    <row r="5409" spans="1:2">
      <c r="A5409" t="s">
        <v>12462</v>
      </c>
      <c r="B5409" t="s">
        <v>12463</v>
      </c>
    </row>
    <row r="5410" spans="1:2">
      <c r="A5410" t="s">
        <v>12464</v>
      </c>
      <c r="B5410" t="s">
        <v>12465</v>
      </c>
    </row>
    <row r="5411" spans="1:2">
      <c r="A5411" t="s">
        <v>12466</v>
      </c>
      <c r="B5411" t="s">
        <v>12467</v>
      </c>
    </row>
    <row r="5412" spans="1:2">
      <c r="A5412" t="s">
        <v>12468</v>
      </c>
      <c r="B5412" t="s">
        <v>12469</v>
      </c>
    </row>
    <row r="5413" spans="1:2">
      <c r="A5413" t="s">
        <v>12470</v>
      </c>
      <c r="B5413" t="s">
        <v>12471</v>
      </c>
    </row>
    <row r="5414" spans="1:2">
      <c r="A5414" t="s">
        <v>12472</v>
      </c>
      <c r="B5414" t="s">
        <v>12473</v>
      </c>
    </row>
    <row r="5415" spans="1:2">
      <c r="A5415" t="s">
        <v>12474</v>
      </c>
      <c r="B5415" t="s">
        <v>12475</v>
      </c>
    </row>
    <row r="5416" spans="1:2">
      <c r="A5416" t="s">
        <v>12476</v>
      </c>
      <c r="B5416" t="s">
        <v>12477</v>
      </c>
    </row>
    <row r="5417" spans="1:2">
      <c r="A5417" t="s">
        <v>12478</v>
      </c>
      <c r="B5417" t="s">
        <v>12479</v>
      </c>
    </row>
    <row r="5418" spans="1:2">
      <c r="A5418" t="s">
        <v>12480</v>
      </c>
      <c r="B5418" t="s">
        <v>12481</v>
      </c>
    </row>
    <row r="5419" spans="1:2">
      <c r="A5419" t="s">
        <v>12482</v>
      </c>
      <c r="B5419" t="s">
        <v>12483</v>
      </c>
    </row>
    <row r="5420" spans="1:2">
      <c r="A5420" t="s">
        <v>12484</v>
      </c>
      <c r="B5420" t="s">
        <v>12485</v>
      </c>
    </row>
    <row r="5421" spans="1:2">
      <c r="A5421" t="s">
        <v>12486</v>
      </c>
      <c r="B5421" t="s">
        <v>12487</v>
      </c>
    </row>
    <row r="5422" spans="1:2">
      <c r="A5422" t="s">
        <v>12488</v>
      </c>
      <c r="B5422" t="s">
        <v>12489</v>
      </c>
    </row>
    <row r="5423" spans="1:2">
      <c r="A5423" t="s">
        <v>12490</v>
      </c>
      <c r="B5423" t="s">
        <v>12491</v>
      </c>
    </row>
    <row r="5424" spans="1:2">
      <c r="A5424" t="s">
        <v>12492</v>
      </c>
      <c r="B5424" t="s">
        <v>12493</v>
      </c>
    </row>
    <row r="5425" spans="1:2">
      <c r="A5425" t="s">
        <v>12494</v>
      </c>
      <c r="B5425" t="s">
        <v>12495</v>
      </c>
    </row>
    <row r="5426" spans="1:2">
      <c r="A5426" t="s">
        <v>12496</v>
      </c>
      <c r="B5426" t="s">
        <v>12497</v>
      </c>
    </row>
    <row r="5427" spans="1:2">
      <c r="A5427" t="s">
        <v>12498</v>
      </c>
      <c r="B5427" t="s">
        <v>12499</v>
      </c>
    </row>
    <row r="5428" spans="1:2">
      <c r="A5428" t="s">
        <v>12500</v>
      </c>
      <c r="B5428" t="s">
        <v>12501</v>
      </c>
    </row>
    <row r="5429" spans="1:2">
      <c r="A5429" t="s">
        <v>12502</v>
      </c>
      <c r="B5429" t="s">
        <v>12503</v>
      </c>
    </row>
    <row r="5430" spans="1:2">
      <c r="A5430" t="s">
        <v>12504</v>
      </c>
      <c r="B5430" t="s">
        <v>12505</v>
      </c>
    </row>
    <row r="5431" spans="1:2">
      <c r="A5431" t="s">
        <v>12506</v>
      </c>
      <c r="B5431" t="s">
        <v>12507</v>
      </c>
    </row>
    <row r="5432" spans="1:2">
      <c r="A5432" t="s">
        <v>12508</v>
      </c>
      <c r="B5432" t="s">
        <v>12509</v>
      </c>
    </row>
    <row r="5433" spans="1:2">
      <c r="A5433" t="s">
        <v>12510</v>
      </c>
      <c r="B5433" t="s">
        <v>12511</v>
      </c>
    </row>
    <row r="5434" spans="1:2">
      <c r="A5434" t="s">
        <v>12512</v>
      </c>
      <c r="B5434" t="s">
        <v>12513</v>
      </c>
    </row>
    <row r="5435" spans="1:2">
      <c r="A5435" t="s">
        <v>12514</v>
      </c>
      <c r="B5435" t="s">
        <v>12515</v>
      </c>
    </row>
    <row r="5436" spans="1:2">
      <c r="A5436" t="s">
        <v>12516</v>
      </c>
      <c r="B5436" t="s">
        <v>12517</v>
      </c>
    </row>
    <row r="5437" spans="1:2">
      <c r="A5437" t="s">
        <v>12518</v>
      </c>
      <c r="B5437" t="s">
        <v>12519</v>
      </c>
    </row>
    <row r="5438" spans="1:2">
      <c r="A5438" t="s">
        <v>12520</v>
      </c>
      <c r="B5438" t="s">
        <v>12521</v>
      </c>
    </row>
    <row r="5439" spans="1:2">
      <c r="A5439" t="s">
        <v>12522</v>
      </c>
      <c r="B5439" t="s">
        <v>12523</v>
      </c>
    </row>
    <row r="5440" spans="1:2">
      <c r="A5440" t="s">
        <v>12524</v>
      </c>
      <c r="B5440" t="s">
        <v>12525</v>
      </c>
    </row>
    <row r="5441" spans="1:2">
      <c r="A5441" t="s">
        <v>12526</v>
      </c>
      <c r="B5441" t="s">
        <v>12527</v>
      </c>
    </row>
    <row r="5442" spans="1:2">
      <c r="A5442" t="s">
        <v>12528</v>
      </c>
      <c r="B5442" t="s">
        <v>12529</v>
      </c>
    </row>
    <row r="5443" spans="1:2">
      <c r="A5443" t="s">
        <v>12530</v>
      </c>
      <c r="B5443" t="s">
        <v>12531</v>
      </c>
    </row>
    <row r="5444" spans="1:2">
      <c r="A5444" t="s">
        <v>12532</v>
      </c>
      <c r="B5444" t="s">
        <v>12533</v>
      </c>
    </row>
    <row r="5445" spans="1:2">
      <c r="A5445" t="s">
        <v>12534</v>
      </c>
      <c r="B5445" t="s">
        <v>12535</v>
      </c>
    </row>
    <row r="5446" spans="1:2">
      <c r="A5446" t="s">
        <v>12536</v>
      </c>
      <c r="B5446" t="s">
        <v>12537</v>
      </c>
    </row>
    <row r="5447" spans="1:2">
      <c r="A5447" t="s">
        <v>12538</v>
      </c>
      <c r="B5447" t="s">
        <v>12539</v>
      </c>
    </row>
    <row r="5448" spans="1:2">
      <c r="A5448" t="s">
        <v>12540</v>
      </c>
      <c r="B5448" t="s">
        <v>12541</v>
      </c>
    </row>
    <row r="5449" spans="1:2">
      <c r="A5449" t="s">
        <v>12542</v>
      </c>
      <c r="B5449" t="s">
        <v>343</v>
      </c>
    </row>
    <row r="5450" spans="1:2">
      <c r="A5450" t="s">
        <v>12543</v>
      </c>
      <c r="B5450" t="s">
        <v>12544</v>
      </c>
    </row>
    <row r="5451" spans="1:2">
      <c r="A5451" t="s">
        <v>12545</v>
      </c>
      <c r="B5451" t="s">
        <v>12546</v>
      </c>
    </row>
    <row r="5452" spans="1:2">
      <c r="A5452" t="s">
        <v>12547</v>
      </c>
      <c r="B5452" t="s">
        <v>12548</v>
      </c>
    </row>
    <row r="5453" spans="1:2">
      <c r="A5453" t="s">
        <v>12549</v>
      </c>
      <c r="B5453" t="s">
        <v>12550</v>
      </c>
    </row>
    <row r="5454" spans="1:2">
      <c r="A5454" t="s">
        <v>12551</v>
      </c>
      <c r="B5454" t="s">
        <v>12552</v>
      </c>
    </row>
    <row r="5455" spans="1:2">
      <c r="A5455" t="s">
        <v>12553</v>
      </c>
      <c r="B5455" t="s">
        <v>12554</v>
      </c>
    </row>
    <row r="5456" spans="1:2">
      <c r="A5456" t="s">
        <v>12555</v>
      </c>
      <c r="B5456" t="s">
        <v>12556</v>
      </c>
    </row>
    <row r="5457" spans="1:2">
      <c r="A5457" t="s">
        <v>12557</v>
      </c>
      <c r="B5457" t="s">
        <v>12558</v>
      </c>
    </row>
    <row r="5458" spans="1:2">
      <c r="A5458" t="s">
        <v>12559</v>
      </c>
      <c r="B5458" t="s">
        <v>12560</v>
      </c>
    </row>
    <row r="5459" spans="1:2">
      <c r="A5459" t="s">
        <v>12561</v>
      </c>
      <c r="B5459" t="s">
        <v>12562</v>
      </c>
    </row>
    <row r="5460" spans="1:2">
      <c r="A5460" t="s">
        <v>12563</v>
      </c>
      <c r="B5460" t="s">
        <v>12564</v>
      </c>
    </row>
    <row r="5461" spans="1:2">
      <c r="A5461" t="s">
        <v>12565</v>
      </c>
      <c r="B5461" t="s">
        <v>12566</v>
      </c>
    </row>
    <row r="5462" spans="1:2">
      <c r="A5462" t="s">
        <v>12567</v>
      </c>
      <c r="B5462" t="s">
        <v>12568</v>
      </c>
    </row>
    <row r="5463" spans="1:2">
      <c r="A5463" t="s">
        <v>12569</v>
      </c>
      <c r="B5463" t="s">
        <v>12570</v>
      </c>
    </row>
    <row r="5464" spans="1:2">
      <c r="A5464" t="s">
        <v>12571</v>
      </c>
      <c r="B5464" t="s">
        <v>12572</v>
      </c>
    </row>
    <row r="5465" spans="1:2">
      <c r="A5465" t="s">
        <v>12573</v>
      </c>
      <c r="B5465" t="s">
        <v>12574</v>
      </c>
    </row>
    <row r="5466" spans="1:2">
      <c r="A5466" t="s">
        <v>12575</v>
      </c>
      <c r="B5466" t="s">
        <v>12576</v>
      </c>
    </row>
    <row r="5467" spans="1:2">
      <c r="A5467" t="s">
        <v>12577</v>
      </c>
      <c r="B5467" t="s">
        <v>12578</v>
      </c>
    </row>
    <row r="5468" spans="1:2">
      <c r="A5468" t="s">
        <v>12579</v>
      </c>
      <c r="B5468" t="s">
        <v>12580</v>
      </c>
    </row>
    <row r="5469" spans="1:2">
      <c r="A5469" t="s">
        <v>12581</v>
      </c>
      <c r="B5469" t="s">
        <v>12582</v>
      </c>
    </row>
    <row r="5470" spans="1:2">
      <c r="A5470" t="s">
        <v>12583</v>
      </c>
      <c r="B5470" t="s">
        <v>12584</v>
      </c>
    </row>
    <row r="5471" spans="1:2">
      <c r="A5471" t="s">
        <v>12585</v>
      </c>
      <c r="B5471" t="s">
        <v>12586</v>
      </c>
    </row>
    <row r="5472" spans="1:2">
      <c r="A5472" t="s">
        <v>12587</v>
      </c>
      <c r="B5472" t="s">
        <v>12588</v>
      </c>
    </row>
    <row r="5473" spans="1:2">
      <c r="A5473" t="s">
        <v>12589</v>
      </c>
      <c r="B5473" t="s">
        <v>12590</v>
      </c>
    </row>
    <row r="5474" spans="1:2">
      <c r="A5474" t="s">
        <v>12591</v>
      </c>
      <c r="B5474" t="s">
        <v>12592</v>
      </c>
    </row>
    <row r="5475" spans="1:2">
      <c r="A5475" t="s">
        <v>12593</v>
      </c>
      <c r="B5475" t="s">
        <v>12594</v>
      </c>
    </row>
    <row r="5476" spans="1:2">
      <c r="A5476" t="s">
        <v>12595</v>
      </c>
      <c r="B5476" t="s">
        <v>12596</v>
      </c>
    </row>
    <row r="5477" spans="1:2">
      <c r="A5477" t="s">
        <v>12597</v>
      </c>
      <c r="B5477" t="s">
        <v>12598</v>
      </c>
    </row>
    <row r="5478" spans="1:2">
      <c r="A5478" t="s">
        <v>12599</v>
      </c>
      <c r="B5478" t="s">
        <v>12600</v>
      </c>
    </row>
    <row r="5479" spans="1:2">
      <c r="A5479" t="s">
        <v>12601</v>
      </c>
      <c r="B5479" t="s">
        <v>12602</v>
      </c>
    </row>
    <row r="5480" spans="1:2">
      <c r="A5480" t="s">
        <v>12603</v>
      </c>
      <c r="B5480" t="s">
        <v>12604</v>
      </c>
    </row>
    <row r="5481" spans="1:2">
      <c r="A5481" t="s">
        <v>12605</v>
      </c>
      <c r="B5481" t="s">
        <v>12606</v>
      </c>
    </row>
    <row r="5482" spans="1:2">
      <c r="A5482" t="s">
        <v>12607</v>
      </c>
      <c r="B5482" t="s">
        <v>12608</v>
      </c>
    </row>
    <row r="5483" spans="1:2">
      <c r="A5483" t="s">
        <v>12609</v>
      </c>
      <c r="B5483" t="s">
        <v>12610</v>
      </c>
    </row>
    <row r="5484" spans="1:2">
      <c r="A5484" t="s">
        <v>12611</v>
      </c>
      <c r="B5484" t="s">
        <v>12612</v>
      </c>
    </row>
    <row r="5485" spans="1:2">
      <c r="A5485" t="s">
        <v>12613</v>
      </c>
      <c r="B5485" t="s">
        <v>12614</v>
      </c>
    </row>
    <row r="5486" spans="1:2">
      <c r="A5486" t="s">
        <v>12615</v>
      </c>
      <c r="B5486" t="s">
        <v>12616</v>
      </c>
    </row>
    <row r="5487" spans="1:2">
      <c r="A5487" t="s">
        <v>12617</v>
      </c>
      <c r="B5487" t="s">
        <v>12618</v>
      </c>
    </row>
    <row r="5488" spans="1:2">
      <c r="A5488" t="s">
        <v>12619</v>
      </c>
      <c r="B5488" t="s">
        <v>12620</v>
      </c>
    </row>
    <row r="5489" spans="1:2">
      <c r="A5489" t="s">
        <v>12621</v>
      </c>
      <c r="B5489" t="s">
        <v>12622</v>
      </c>
    </row>
    <row r="5490" spans="1:2">
      <c r="A5490" t="s">
        <v>12623</v>
      </c>
      <c r="B5490" t="s">
        <v>12624</v>
      </c>
    </row>
    <row r="5491" spans="1:2">
      <c r="A5491" t="s">
        <v>12625</v>
      </c>
      <c r="B5491" t="s">
        <v>12626</v>
      </c>
    </row>
    <row r="5492" spans="1:2">
      <c r="A5492" t="s">
        <v>12627</v>
      </c>
      <c r="B5492" t="s">
        <v>12628</v>
      </c>
    </row>
    <row r="5493" spans="1:2">
      <c r="A5493" t="s">
        <v>12629</v>
      </c>
      <c r="B5493" t="s">
        <v>12630</v>
      </c>
    </row>
    <row r="5494" spans="1:2">
      <c r="A5494" t="s">
        <v>12631</v>
      </c>
      <c r="B5494" t="s">
        <v>12632</v>
      </c>
    </row>
    <row r="5495" spans="1:2">
      <c r="A5495" t="s">
        <v>12633</v>
      </c>
      <c r="B5495" t="s">
        <v>12634</v>
      </c>
    </row>
    <row r="5496" spans="1:2">
      <c r="A5496" t="s">
        <v>12635</v>
      </c>
      <c r="B5496" t="s">
        <v>12636</v>
      </c>
    </row>
    <row r="5497" spans="1:2">
      <c r="A5497" t="s">
        <v>12637</v>
      </c>
      <c r="B5497" t="s">
        <v>12638</v>
      </c>
    </row>
    <row r="5498" spans="1:2">
      <c r="A5498" t="s">
        <v>12639</v>
      </c>
      <c r="B5498" t="s">
        <v>12640</v>
      </c>
    </row>
    <row r="5499" spans="1:2">
      <c r="A5499" t="s">
        <v>12641</v>
      </c>
      <c r="B5499" t="s">
        <v>12642</v>
      </c>
    </row>
    <row r="5500" spans="1:2">
      <c r="A5500" t="s">
        <v>12643</v>
      </c>
      <c r="B5500" t="s">
        <v>12644</v>
      </c>
    </row>
    <row r="5501" spans="1:2">
      <c r="A5501" t="s">
        <v>12645</v>
      </c>
      <c r="B5501" t="s">
        <v>12646</v>
      </c>
    </row>
    <row r="5502" spans="1:2">
      <c r="A5502" t="s">
        <v>12647</v>
      </c>
      <c r="B5502" t="s">
        <v>12648</v>
      </c>
    </row>
    <row r="5503" spans="1:2">
      <c r="A5503" t="s">
        <v>12649</v>
      </c>
      <c r="B5503" t="s">
        <v>12650</v>
      </c>
    </row>
    <row r="5504" spans="1:2">
      <c r="A5504" t="s">
        <v>12651</v>
      </c>
      <c r="B5504" t="s">
        <v>12652</v>
      </c>
    </row>
    <row r="5505" spans="1:2">
      <c r="A5505" t="s">
        <v>12653</v>
      </c>
      <c r="B5505" t="s">
        <v>12654</v>
      </c>
    </row>
    <row r="5506" spans="1:2">
      <c r="A5506" t="s">
        <v>12655</v>
      </c>
      <c r="B5506" t="s">
        <v>12656</v>
      </c>
    </row>
    <row r="5507" spans="1:2">
      <c r="A5507" t="s">
        <v>12657</v>
      </c>
      <c r="B5507" t="s">
        <v>12658</v>
      </c>
    </row>
    <row r="5508" spans="1:2">
      <c r="A5508" t="s">
        <v>12659</v>
      </c>
      <c r="B5508" t="s">
        <v>12660</v>
      </c>
    </row>
    <row r="5509" spans="1:2">
      <c r="A5509" t="s">
        <v>12661</v>
      </c>
      <c r="B5509" t="s">
        <v>12662</v>
      </c>
    </row>
    <row r="5510" spans="1:2">
      <c r="A5510" t="s">
        <v>12663</v>
      </c>
      <c r="B5510" t="s">
        <v>12664</v>
      </c>
    </row>
    <row r="5511" spans="1:2">
      <c r="A5511" t="s">
        <v>12665</v>
      </c>
      <c r="B5511" t="s">
        <v>12666</v>
      </c>
    </row>
    <row r="5512" spans="1:2">
      <c r="A5512" t="s">
        <v>12667</v>
      </c>
      <c r="B5512" t="s">
        <v>12668</v>
      </c>
    </row>
    <row r="5513" spans="1:2">
      <c r="A5513" t="s">
        <v>12669</v>
      </c>
      <c r="B5513" t="s">
        <v>12670</v>
      </c>
    </row>
    <row r="5514" spans="1:2">
      <c r="A5514" t="s">
        <v>12671</v>
      </c>
      <c r="B5514" t="s">
        <v>12672</v>
      </c>
    </row>
    <row r="5515" spans="1:2">
      <c r="A5515" t="s">
        <v>12673</v>
      </c>
      <c r="B5515" t="s">
        <v>12674</v>
      </c>
    </row>
    <row r="5516" spans="1:2">
      <c r="A5516" t="s">
        <v>12675</v>
      </c>
      <c r="B5516" t="s">
        <v>12676</v>
      </c>
    </row>
    <row r="5517" spans="1:2">
      <c r="A5517" t="s">
        <v>12677</v>
      </c>
      <c r="B5517" t="s">
        <v>12678</v>
      </c>
    </row>
    <row r="5518" spans="1:2">
      <c r="A5518" t="s">
        <v>12679</v>
      </c>
      <c r="B5518" t="s">
        <v>12680</v>
      </c>
    </row>
    <row r="5519" spans="1:2">
      <c r="A5519" t="s">
        <v>12681</v>
      </c>
      <c r="B5519" t="s">
        <v>12682</v>
      </c>
    </row>
    <row r="5520" spans="1:2">
      <c r="A5520" t="s">
        <v>12683</v>
      </c>
      <c r="B5520" t="s">
        <v>12684</v>
      </c>
    </row>
    <row r="5521" spans="1:2">
      <c r="A5521" t="s">
        <v>12685</v>
      </c>
      <c r="B5521" t="s">
        <v>12686</v>
      </c>
    </row>
    <row r="5522" spans="1:2">
      <c r="A5522" t="s">
        <v>12687</v>
      </c>
      <c r="B5522" t="s">
        <v>12688</v>
      </c>
    </row>
    <row r="5523" spans="1:2">
      <c r="A5523" t="s">
        <v>12689</v>
      </c>
      <c r="B5523" t="s">
        <v>12690</v>
      </c>
    </row>
    <row r="5524" spans="1:2">
      <c r="A5524" t="s">
        <v>12691</v>
      </c>
      <c r="B5524" t="s">
        <v>12692</v>
      </c>
    </row>
    <row r="5525" spans="1:2">
      <c r="A5525" t="s">
        <v>12693</v>
      </c>
      <c r="B5525" t="s">
        <v>12694</v>
      </c>
    </row>
    <row r="5526" spans="1:2">
      <c r="A5526" t="s">
        <v>12695</v>
      </c>
      <c r="B5526" t="s">
        <v>12696</v>
      </c>
    </row>
    <row r="5527" spans="1:2">
      <c r="A5527" t="s">
        <v>12697</v>
      </c>
      <c r="B5527" t="s">
        <v>12698</v>
      </c>
    </row>
    <row r="5528" spans="1:2">
      <c r="A5528" t="s">
        <v>12699</v>
      </c>
      <c r="B5528" t="s">
        <v>12700</v>
      </c>
    </row>
    <row r="5529" spans="1:2">
      <c r="A5529" t="s">
        <v>12701</v>
      </c>
      <c r="B5529" t="s">
        <v>12702</v>
      </c>
    </row>
    <row r="5530" spans="1:2">
      <c r="A5530" t="s">
        <v>12703</v>
      </c>
      <c r="B5530" t="s">
        <v>12704</v>
      </c>
    </row>
    <row r="5531" spans="1:2">
      <c r="A5531" t="s">
        <v>12705</v>
      </c>
      <c r="B5531" t="s">
        <v>12706</v>
      </c>
    </row>
    <row r="5532" spans="1:2">
      <c r="A5532" t="s">
        <v>12707</v>
      </c>
      <c r="B5532" t="s">
        <v>12708</v>
      </c>
    </row>
    <row r="5533" spans="1:2">
      <c r="A5533" t="s">
        <v>12709</v>
      </c>
      <c r="B5533" t="s">
        <v>12710</v>
      </c>
    </row>
    <row r="5534" spans="1:2">
      <c r="A5534" t="s">
        <v>12711</v>
      </c>
      <c r="B5534" t="s">
        <v>12712</v>
      </c>
    </row>
    <row r="5535" spans="1:2">
      <c r="A5535" t="s">
        <v>12713</v>
      </c>
      <c r="B5535" t="s">
        <v>12714</v>
      </c>
    </row>
    <row r="5536" spans="1:2">
      <c r="A5536" t="s">
        <v>12715</v>
      </c>
      <c r="B5536" t="s">
        <v>12716</v>
      </c>
    </row>
    <row r="5537" spans="1:2">
      <c r="A5537" t="s">
        <v>12717</v>
      </c>
      <c r="B5537" t="s">
        <v>12718</v>
      </c>
    </row>
    <row r="5538" spans="1:2">
      <c r="A5538" t="s">
        <v>12719</v>
      </c>
      <c r="B5538" t="s">
        <v>12720</v>
      </c>
    </row>
    <row r="5539" spans="1:2">
      <c r="A5539" t="s">
        <v>12721</v>
      </c>
      <c r="B5539" t="s">
        <v>12722</v>
      </c>
    </row>
    <row r="5540" spans="1:2">
      <c r="A5540" t="s">
        <v>12723</v>
      </c>
      <c r="B5540" t="s">
        <v>12724</v>
      </c>
    </row>
    <row r="5541" spans="1:2">
      <c r="A5541" t="s">
        <v>12725</v>
      </c>
      <c r="B5541" t="s">
        <v>12726</v>
      </c>
    </row>
    <row r="5542" spans="1:2">
      <c r="A5542" t="s">
        <v>12725</v>
      </c>
      <c r="B5542" t="s">
        <v>12727</v>
      </c>
    </row>
    <row r="5543" spans="1:2">
      <c r="A5543" t="s">
        <v>12725</v>
      </c>
      <c r="B5543" t="s">
        <v>12728</v>
      </c>
    </row>
    <row r="5544" spans="1:2">
      <c r="A5544" t="s">
        <v>12725</v>
      </c>
      <c r="B5544" t="s">
        <v>12729</v>
      </c>
    </row>
    <row r="5545" spans="1:2">
      <c r="A5545" t="s">
        <v>12725</v>
      </c>
      <c r="B5545" t="s">
        <v>12730</v>
      </c>
    </row>
    <row r="5546" spans="1:2">
      <c r="A5546" t="s">
        <v>12725</v>
      </c>
      <c r="B5546" t="s">
        <v>12731</v>
      </c>
    </row>
    <row r="5547" spans="1:2">
      <c r="A5547" t="s">
        <v>12725</v>
      </c>
      <c r="B5547" t="s">
        <v>12732</v>
      </c>
    </row>
    <row r="5548" spans="1:2">
      <c r="A5548" t="s">
        <v>12725</v>
      </c>
      <c r="B5548" t="s">
        <v>12733</v>
      </c>
    </row>
    <row r="5549" spans="1:2">
      <c r="A5549" t="s">
        <v>12725</v>
      </c>
      <c r="B5549" t="s">
        <v>12734</v>
      </c>
    </row>
    <row r="5550" spans="1:2">
      <c r="A5550" t="s">
        <v>12725</v>
      </c>
      <c r="B5550" t="s">
        <v>12735</v>
      </c>
    </row>
    <row r="5551" spans="1:2">
      <c r="A5551" t="s">
        <v>12736</v>
      </c>
      <c r="B5551" t="s">
        <v>12737</v>
      </c>
    </row>
    <row r="5552" spans="1:2">
      <c r="A5552" t="s">
        <v>12736</v>
      </c>
      <c r="B5552" t="s">
        <v>12738</v>
      </c>
    </row>
    <row r="5553" spans="1:2">
      <c r="A5553" t="s">
        <v>12736</v>
      </c>
      <c r="B5553" t="s">
        <v>12739</v>
      </c>
    </row>
    <row r="5554" spans="1:2">
      <c r="A5554" t="s">
        <v>12736</v>
      </c>
      <c r="B5554" t="s">
        <v>12740</v>
      </c>
    </row>
    <row r="5555" spans="1:2">
      <c r="A5555" t="s">
        <v>12736</v>
      </c>
      <c r="B5555" t="s">
        <v>12741</v>
      </c>
    </row>
    <row r="5556" spans="1:2">
      <c r="A5556" t="s">
        <v>12736</v>
      </c>
      <c r="B5556" t="s">
        <v>12742</v>
      </c>
    </row>
    <row r="5557" spans="1:2">
      <c r="A5557" t="s">
        <v>12736</v>
      </c>
      <c r="B5557" t="s">
        <v>12743</v>
      </c>
    </row>
    <row r="5558" spans="1:2">
      <c r="A5558" t="s">
        <v>12736</v>
      </c>
      <c r="B5558" t="s">
        <v>12744</v>
      </c>
    </row>
    <row r="5559" spans="1:2">
      <c r="A5559" t="s">
        <v>12745</v>
      </c>
      <c r="B5559" t="s">
        <v>12746</v>
      </c>
    </row>
    <row r="5560" spans="1:2">
      <c r="A5560" t="s">
        <v>12745</v>
      </c>
      <c r="B5560" t="s">
        <v>12747</v>
      </c>
    </row>
    <row r="5561" spans="1:2">
      <c r="A5561" t="s">
        <v>12745</v>
      </c>
      <c r="B5561" t="s">
        <v>12748</v>
      </c>
    </row>
    <row r="5562" spans="1:2">
      <c r="A5562" t="s">
        <v>12745</v>
      </c>
      <c r="B5562" t="s">
        <v>12749</v>
      </c>
    </row>
    <row r="5563" spans="1:2">
      <c r="A5563" t="s">
        <v>12750</v>
      </c>
      <c r="B5563" t="s">
        <v>12751</v>
      </c>
    </row>
    <row r="5564" spans="1:2">
      <c r="A5564" t="s">
        <v>12750</v>
      </c>
      <c r="B5564" t="s">
        <v>12752</v>
      </c>
    </row>
    <row r="5565" spans="1:2">
      <c r="A5565" t="s">
        <v>12750</v>
      </c>
      <c r="B5565" t="s">
        <v>12753</v>
      </c>
    </row>
    <row r="5566" spans="1:2">
      <c r="A5566" t="s">
        <v>12750</v>
      </c>
      <c r="B5566" t="s">
        <v>12754</v>
      </c>
    </row>
    <row r="5567" spans="1:2">
      <c r="A5567" t="s">
        <v>12750</v>
      </c>
      <c r="B5567" t="s">
        <v>12755</v>
      </c>
    </row>
    <row r="5568" spans="1:2">
      <c r="A5568" t="s">
        <v>12750</v>
      </c>
      <c r="B5568" t="s">
        <v>12756</v>
      </c>
    </row>
    <row r="5569" spans="1:2">
      <c r="A5569" t="s">
        <v>12750</v>
      </c>
      <c r="B5569" t="s">
        <v>12757</v>
      </c>
    </row>
    <row r="5570" spans="1:2">
      <c r="A5570" t="s">
        <v>12758</v>
      </c>
      <c r="B5570" t="s">
        <v>12759</v>
      </c>
    </row>
    <row r="5571" spans="1:2">
      <c r="A5571" t="s">
        <v>12758</v>
      </c>
      <c r="B5571" t="s">
        <v>12760</v>
      </c>
    </row>
    <row r="5572" spans="1:2">
      <c r="A5572" t="s">
        <v>12761</v>
      </c>
      <c r="B5572" t="s">
        <v>12762</v>
      </c>
    </row>
    <row r="5573" spans="1:2">
      <c r="A5573" t="s">
        <v>12761</v>
      </c>
      <c r="B5573" t="s">
        <v>12763</v>
      </c>
    </row>
    <row r="5574" spans="1:2">
      <c r="A5574" t="s">
        <v>12764</v>
      </c>
      <c r="B5574" t="s">
        <v>12765</v>
      </c>
    </row>
    <row r="5575" spans="1:2">
      <c r="A5575" t="s">
        <v>12764</v>
      </c>
      <c r="B5575" t="s">
        <v>12766</v>
      </c>
    </row>
    <row r="5576" spans="1:2">
      <c r="A5576" t="s">
        <v>12764</v>
      </c>
      <c r="B5576" t="s">
        <v>12767</v>
      </c>
    </row>
    <row r="5577" spans="1:2">
      <c r="A5577" t="s">
        <v>12764</v>
      </c>
      <c r="B5577" t="s">
        <v>12768</v>
      </c>
    </row>
    <row r="5578" spans="1:2">
      <c r="A5578" t="s">
        <v>12764</v>
      </c>
      <c r="B5578" t="s">
        <v>12769</v>
      </c>
    </row>
    <row r="5579" spans="1:2">
      <c r="A5579" t="s">
        <v>12764</v>
      </c>
      <c r="B5579" t="s">
        <v>12770</v>
      </c>
    </row>
    <row r="5580" spans="1:2">
      <c r="A5580" t="s">
        <v>12764</v>
      </c>
      <c r="B5580" t="s">
        <v>12771</v>
      </c>
    </row>
    <row r="5581" spans="1:2">
      <c r="A5581" t="s">
        <v>12764</v>
      </c>
      <c r="B5581" t="s">
        <v>12772</v>
      </c>
    </row>
    <row r="5582" spans="1:2">
      <c r="A5582" t="s">
        <v>12764</v>
      </c>
      <c r="B5582" t="s">
        <v>12773</v>
      </c>
    </row>
    <row r="5583" spans="1:2">
      <c r="A5583" t="s">
        <v>12774</v>
      </c>
      <c r="B5583" t="s">
        <v>12775</v>
      </c>
    </row>
    <row r="5584" spans="1:2">
      <c r="A5584" t="s">
        <v>12774</v>
      </c>
      <c r="B5584" t="s">
        <v>12776</v>
      </c>
    </row>
    <row r="5585" spans="1:2">
      <c r="A5585" t="s">
        <v>12774</v>
      </c>
      <c r="B5585" t="s">
        <v>12777</v>
      </c>
    </row>
    <row r="5586" spans="1:2">
      <c r="A5586" t="s">
        <v>12774</v>
      </c>
      <c r="B5586" t="s">
        <v>12778</v>
      </c>
    </row>
    <row r="5587" spans="1:2">
      <c r="A5587" t="s">
        <v>12774</v>
      </c>
      <c r="B5587" t="s">
        <v>12779</v>
      </c>
    </row>
    <row r="5588" spans="1:2">
      <c r="A5588" t="s">
        <v>12774</v>
      </c>
      <c r="B5588" t="s">
        <v>12780</v>
      </c>
    </row>
    <row r="5589" spans="1:2">
      <c r="A5589" t="s">
        <v>12774</v>
      </c>
      <c r="B5589" t="s">
        <v>12781</v>
      </c>
    </row>
    <row r="5590" spans="1:2">
      <c r="A5590" t="s">
        <v>12774</v>
      </c>
      <c r="B5590" t="s">
        <v>12782</v>
      </c>
    </row>
    <row r="5591" spans="1:2">
      <c r="A5591" t="s">
        <v>12783</v>
      </c>
      <c r="B5591" t="s">
        <v>12784</v>
      </c>
    </row>
    <row r="5592" spans="1:2">
      <c r="A5592" t="s">
        <v>12783</v>
      </c>
      <c r="B5592" t="s">
        <v>12785</v>
      </c>
    </row>
    <row r="5593" spans="1:2">
      <c r="A5593" t="s">
        <v>12783</v>
      </c>
      <c r="B5593" t="s">
        <v>12786</v>
      </c>
    </row>
    <row r="5594" spans="1:2">
      <c r="A5594" t="s">
        <v>12783</v>
      </c>
      <c r="B5594" t="s">
        <v>12787</v>
      </c>
    </row>
    <row r="5595" spans="1:2">
      <c r="A5595" t="s">
        <v>12783</v>
      </c>
      <c r="B5595" t="s">
        <v>12788</v>
      </c>
    </row>
    <row r="5596" spans="1:2">
      <c r="A5596" t="s">
        <v>12783</v>
      </c>
      <c r="B5596" t="s">
        <v>12789</v>
      </c>
    </row>
    <row r="5597" spans="1:2">
      <c r="A5597" t="s">
        <v>12783</v>
      </c>
      <c r="B5597" t="s">
        <v>12790</v>
      </c>
    </row>
    <row r="5598" spans="1:2">
      <c r="A5598" t="s">
        <v>12783</v>
      </c>
      <c r="B5598" t="s">
        <v>12791</v>
      </c>
    </row>
    <row r="5599" spans="1:2">
      <c r="A5599" t="s">
        <v>12783</v>
      </c>
      <c r="B5599" t="s">
        <v>12792</v>
      </c>
    </row>
    <row r="5600" spans="1:2">
      <c r="A5600" t="s">
        <v>12783</v>
      </c>
      <c r="B5600" t="s">
        <v>12793</v>
      </c>
    </row>
    <row r="5601" spans="1:2">
      <c r="A5601" t="s">
        <v>12794</v>
      </c>
      <c r="B5601" t="s">
        <v>12795</v>
      </c>
    </row>
    <row r="5602" spans="1:2">
      <c r="A5602" t="s">
        <v>12796</v>
      </c>
      <c r="B5602" t="s">
        <v>12797</v>
      </c>
    </row>
    <row r="5603" spans="1:2">
      <c r="A5603" t="s">
        <v>12798</v>
      </c>
      <c r="B5603" t="s">
        <v>12799</v>
      </c>
    </row>
    <row r="5604" spans="1:2">
      <c r="A5604" t="s">
        <v>12800</v>
      </c>
      <c r="B5604" t="s">
        <v>12801</v>
      </c>
    </row>
    <row r="5605" spans="1:2">
      <c r="A5605" t="s">
        <v>12802</v>
      </c>
      <c r="B5605" t="s">
        <v>12803</v>
      </c>
    </row>
    <row r="5606" spans="1:2">
      <c r="A5606" t="s">
        <v>12804</v>
      </c>
      <c r="B5606" t="s">
        <v>12805</v>
      </c>
    </row>
    <row r="5607" spans="1:2">
      <c r="A5607" t="s">
        <v>12806</v>
      </c>
      <c r="B5607" t="s">
        <v>12807</v>
      </c>
    </row>
    <row r="5608" spans="1:2">
      <c r="A5608" t="s">
        <v>12808</v>
      </c>
      <c r="B5608" t="s">
        <v>12809</v>
      </c>
    </row>
    <row r="5609" spans="1:2">
      <c r="A5609" t="s">
        <v>12810</v>
      </c>
      <c r="B5609" t="s">
        <v>12811</v>
      </c>
    </row>
    <row r="5610" spans="1:2">
      <c r="A5610" t="s">
        <v>12812</v>
      </c>
      <c r="B5610" t="s">
        <v>12813</v>
      </c>
    </row>
    <row r="5611" spans="1:2">
      <c r="A5611" t="s">
        <v>12814</v>
      </c>
      <c r="B5611" t="s">
        <v>12815</v>
      </c>
    </row>
    <row r="5612" spans="1:2">
      <c r="A5612" t="s">
        <v>12816</v>
      </c>
      <c r="B5612" t="s">
        <v>12817</v>
      </c>
    </row>
    <row r="5613" spans="1:2">
      <c r="A5613" t="s">
        <v>12818</v>
      </c>
      <c r="B5613" t="s">
        <v>12819</v>
      </c>
    </row>
    <row r="5614" spans="1:2">
      <c r="A5614" t="s">
        <v>12820</v>
      </c>
      <c r="B5614" t="s">
        <v>12821</v>
      </c>
    </row>
    <row r="5615" spans="1:2">
      <c r="A5615" t="s">
        <v>12822</v>
      </c>
      <c r="B5615" t="s">
        <v>12823</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3EF0F401-9BD4-4E0D-9864-8B329A90841F}"/>
    </customSheetView>
    <customSheetView guid="{4BDF1A28-30D5-449D-B20E-D6C97EF9FAE1}" showAutoFilter="1">
      <selection activeCell="C1" sqref="C1:D65536"/>
      <pageMargins left="0" right="0" top="0" bottom="0" header="0" footer="0"/>
      <pageSetup orientation="portrait"/>
      <autoFilter ref="B1:C1" xr:uid="{8F92F743-B6D2-43A9-81B0-E3CE5732D76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bottomRight" activeCell="B18" sqref="B18"/>
      <selection pane="bottomLeft" activeCell="B24" sqref="B24:J24"/>
      <selection pane="topRight" activeCell="B24" sqref="B24:J24"/>
    </sheetView>
  </sheetViews>
  <sheetFormatPr defaultColWidth="11" defaultRowHeight="12.6"/>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15" thickTop="1">
      <c r="A1" s="4"/>
      <c r="B1" s="5"/>
      <c r="C1" s="5"/>
      <c r="D1" s="146"/>
      <c r="E1" s="5"/>
      <c r="F1" s="5"/>
      <c r="G1" s="6"/>
    </row>
    <row r="2" spans="1:7">
      <c r="A2" s="309"/>
      <c r="B2" s="2" t="s">
        <v>2</v>
      </c>
      <c r="C2" s="3"/>
      <c r="D2" s="147"/>
      <c r="E2" s="3"/>
      <c r="F2" s="3"/>
      <c r="G2" s="25"/>
    </row>
    <row r="3" spans="1:7">
      <c r="A3" s="309"/>
      <c r="B3" s="3" t="s">
        <v>3</v>
      </c>
      <c r="C3" s="2"/>
      <c r="D3" s="148"/>
      <c r="E3" s="3"/>
      <c r="F3" s="2"/>
      <c r="G3" s="25"/>
    </row>
    <row r="4" spans="1:7" ht="16.149999999999999">
      <c r="A4" s="309"/>
      <c r="B4" s="184" t="s">
        <v>4</v>
      </c>
      <c r="C4" s="185"/>
      <c r="D4" s="186"/>
      <c r="E4" s="3"/>
      <c r="F4" s="185"/>
      <c r="G4" s="25"/>
    </row>
    <row r="5" spans="1:7">
      <c r="A5" s="309"/>
      <c r="B5" s="190" t="s">
        <v>5</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6</v>
      </c>
      <c r="C9" s="312"/>
      <c r="D9" s="312"/>
      <c r="E9" s="312"/>
      <c r="F9" s="312"/>
      <c r="G9" s="25"/>
    </row>
    <row r="10" spans="1:7" ht="27" customHeight="1">
      <c r="A10" s="309"/>
      <c r="B10" s="313" t="s">
        <v>7</v>
      </c>
      <c r="C10" s="313"/>
      <c r="D10" s="313"/>
      <c r="E10" s="313"/>
      <c r="F10" s="313"/>
      <c r="G10" s="25"/>
    </row>
    <row r="11" spans="1:7" ht="82.5" customHeight="1">
      <c r="A11" s="309"/>
      <c r="B11" s="314"/>
      <c r="C11" s="314"/>
      <c r="D11" s="314"/>
      <c r="E11" s="314"/>
      <c r="F11" s="314"/>
      <c r="G11" s="25"/>
    </row>
    <row r="12" spans="1:7">
      <c r="A12" s="309"/>
      <c r="B12" s="174" t="s">
        <v>8</v>
      </c>
      <c r="C12" s="175" t="s">
        <v>9</v>
      </c>
      <c r="D12" s="176" t="s">
        <v>10</v>
      </c>
      <c r="E12" s="175" t="s">
        <v>11</v>
      </c>
      <c r="F12" s="175" t="s">
        <v>12</v>
      </c>
      <c r="G12" s="25"/>
    </row>
    <row r="13" spans="1:7" ht="57">
      <c r="A13" s="309"/>
      <c r="B13" s="308">
        <v>1</v>
      </c>
      <c r="C13" s="227" t="s">
        <v>13</v>
      </c>
      <c r="D13" s="228">
        <v>44489</v>
      </c>
      <c r="E13" s="227" t="s">
        <v>14</v>
      </c>
      <c r="F13" s="229" t="s">
        <v>15</v>
      </c>
      <c r="G13" s="25"/>
    </row>
    <row r="14" spans="1:7" ht="57">
      <c r="A14" s="309"/>
      <c r="B14" s="226">
        <v>1.01</v>
      </c>
      <c r="C14" s="227" t="s">
        <v>13</v>
      </c>
      <c r="D14" s="228">
        <v>44523</v>
      </c>
      <c r="E14" s="227" t="s">
        <v>16</v>
      </c>
      <c r="F14" s="229" t="s">
        <v>15</v>
      </c>
      <c r="G14" s="25"/>
    </row>
    <row r="15" spans="1:7" ht="57">
      <c r="A15" s="309"/>
      <c r="B15" s="226">
        <v>1.02</v>
      </c>
      <c r="C15" s="227" t="s">
        <v>13</v>
      </c>
      <c r="D15" s="228">
        <v>44553</v>
      </c>
      <c r="E15" s="227" t="s">
        <v>17</v>
      </c>
      <c r="F15" s="229" t="s">
        <v>15</v>
      </c>
      <c r="G15" s="25"/>
    </row>
    <row r="16" spans="1:7" ht="91.15">
      <c r="A16" s="309"/>
      <c r="B16" s="226">
        <v>1.1000000000000001</v>
      </c>
      <c r="C16" s="227" t="s">
        <v>13</v>
      </c>
      <c r="D16" s="228">
        <v>44848</v>
      </c>
      <c r="E16" s="227" t="s">
        <v>18</v>
      </c>
      <c r="F16" s="229" t="s">
        <v>19</v>
      </c>
      <c r="G16" s="25"/>
    </row>
    <row r="17" spans="1:7" ht="45.6">
      <c r="A17" s="309"/>
      <c r="B17" s="226">
        <v>1.1100000000000001</v>
      </c>
      <c r="C17" s="227" t="s">
        <v>13</v>
      </c>
      <c r="D17" s="228">
        <v>44869</v>
      </c>
      <c r="E17" s="227" t="s">
        <v>20</v>
      </c>
      <c r="F17" s="229" t="s">
        <v>19</v>
      </c>
      <c r="G17" s="25"/>
    </row>
    <row r="18" spans="1:7" ht="45.6">
      <c r="A18" s="309"/>
      <c r="B18" s="226">
        <v>1.2</v>
      </c>
      <c r="C18" s="227" t="s">
        <v>13</v>
      </c>
      <c r="D18" s="228">
        <v>45058</v>
      </c>
      <c r="E18" s="227" t="s">
        <v>21</v>
      </c>
      <c r="F18" s="229" t="s">
        <v>22</v>
      </c>
      <c r="G18" s="25"/>
    </row>
    <row r="19" spans="1:7" ht="13.15" thickBot="1">
      <c r="A19" s="310"/>
      <c r="B19" s="311" t="str">
        <f ca="1">OFFSET(L!$C$1,MATCH("General"&amp;"Cpy",L!$A:$A,0)-1,SL,,)</f>
        <v>© 2023 Responsible Minerals Initiative. All rights reserved.</v>
      </c>
      <c r="C19" s="311"/>
      <c r="D19" s="311"/>
      <c r="E19" s="311"/>
      <c r="F19" s="311"/>
      <c r="G19" s="26"/>
    </row>
    <row r="20" spans="1:7" ht="13.1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pane="bottomLeft" sqref="A1:D1"/>
      <selection activeCell="B24" sqref="B24:J24"/>
    </sheetView>
  </sheetViews>
  <sheetFormatPr defaultColWidth="8.875" defaultRowHeight="12.6"/>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6.149999999999999">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900000000000006">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23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9">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24</v>
      </c>
    </row>
    <row r="7" spans="1:8" ht="97.15">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25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26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25</v>
      </c>
      <c r="H9" s="157">
        <v>14</v>
      </c>
    </row>
    <row r="10" spans="1:8" ht="113.4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25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25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26</v>
      </c>
    </row>
    <row r="18" spans="1:5" ht="145.9">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9">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25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23</v>
      </c>
    </row>
    <row r="21" spans="1:5" ht="64.900000000000006">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149999999999999">
      <c r="A22" s="177"/>
      <c r="B22" s="318" t="str">
        <f ca="1">OFFSET(L!$C$1,MATCH("General"&amp;"Cpy",L!$A:$A,0)-1,SL,,)</f>
        <v>© 2023 Responsible Minerals Initiative. All rights reserved.</v>
      </c>
      <c r="C22" s="318"/>
      <c r="D22" s="319"/>
      <c r="E22" s="180"/>
    </row>
    <row r="23" spans="1:5" ht="13.15" thickBot="1">
      <c r="A23" s="181"/>
      <c r="B23" s="182"/>
      <c r="C23" s="182"/>
      <c r="D23" s="320"/>
    </row>
    <row r="24" spans="1:5" ht="13.1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3" workbookViewId="0">
      <selection activeCell="D83" sqref="D83:E83"/>
    </sheetView>
  </sheetViews>
  <sheetFormatPr defaultColWidth="8.875" defaultRowHeight="12.6"/>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6.899999999999999"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27</v>
      </c>
      <c r="C3" s="12"/>
      <c r="D3" s="31" t="s">
        <v>28</v>
      </c>
      <c r="E3" s="325"/>
      <c r="F3" s="326"/>
      <c r="G3" s="326"/>
      <c r="H3" s="326"/>
      <c r="I3" s="326"/>
      <c r="J3" s="191" t="s">
        <v>29</v>
      </c>
      <c r="K3" s="30"/>
      <c r="L3" s="103"/>
      <c r="P3" s="39">
        <f>MATCH($D$3,LN,0)</f>
        <v>1</v>
      </c>
    </row>
    <row r="4" spans="1:34" ht="16.149999999999999">
      <c r="A4" s="28"/>
      <c r="B4" s="345" t="str">
        <f ca="1">OFFSET(L!$C$1,MATCH("Declaration"&amp;ADDRESS(ROW(),COLUMN(),4),L!$A:$A,0)-1,SL,,)</f>
        <v>The purpose of this document is to collect sourcing information on cobalt or natural mica.</v>
      </c>
      <c r="C4" s="345"/>
      <c r="D4" s="345"/>
      <c r="E4" s="345"/>
      <c r="F4" s="345"/>
      <c r="G4" s="345"/>
      <c r="H4" s="345"/>
      <c r="I4" s="349" t="str">
        <f ca="1">OFFSET(L!$C$1,MATCH("Declaration"&amp;ADDRESS(ROW(),COLUMN(),4),L!$A:$A,0)-1,SL,,)</f>
        <v>Link to Terms &amp; Conditions</v>
      </c>
      <c r="J4" s="349"/>
      <c r="K4" s="30"/>
      <c r="L4" s="105"/>
      <c r="P4" s="3"/>
      <c r="Q4" s="3"/>
      <c r="R4" s="3"/>
      <c r="S4" s="3"/>
      <c r="T4" s="3"/>
      <c r="U4" s="3"/>
      <c r="V4" s="3"/>
      <c r="W4" s="3"/>
      <c r="X4" s="3"/>
      <c r="Y4" s="3"/>
      <c r="Z4" s="3"/>
      <c r="AA4" s="3"/>
      <c r="AB4" s="3"/>
      <c r="AC4" s="3"/>
      <c r="AD4" s="3"/>
      <c r="AE4" s="3"/>
      <c r="AF4" s="3"/>
      <c r="AG4" s="3"/>
      <c r="AH4" s="3"/>
    </row>
    <row r="5" spans="1:34" ht="16.149999999999999">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50000000000003">
      <c r="A6" s="28"/>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30"/>
      <c r="L6" s="105" t="s">
        <v>30</v>
      </c>
      <c r="P6" s="3"/>
      <c r="Q6" s="3"/>
      <c r="R6" s="3"/>
      <c r="S6" s="3"/>
      <c r="T6" s="3"/>
      <c r="U6" s="3"/>
      <c r="V6" s="3"/>
      <c r="W6" s="3"/>
      <c r="X6" s="3"/>
      <c r="Y6" s="3"/>
      <c r="Z6" s="3"/>
      <c r="AA6" s="3"/>
      <c r="AB6" s="3"/>
      <c r="AC6" s="3"/>
      <c r="AD6" s="3"/>
      <c r="AE6" s="3"/>
      <c r="AF6" s="3"/>
      <c r="AG6" s="3"/>
      <c r="AH6" s="3"/>
    </row>
    <row r="7" spans="1:34" ht="16.149999999999999">
      <c r="A7" s="28"/>
      <c r="B7" s="350" t="str">
        <f ca="1">OFFSET(L!$C$1,MATCH("Declaration"&amp;ADDRESS(ROW(),COLUMN(),4),L!$A:$A,0)-1,SL,,)</f>
        <v>Company Information</v>
      </c>
      <c r="C7" s="350"/>
      <c r="D7" s="350"/>
      <c r="E7" s="350"/>
      <c r="F7" s="350"/>
      <c r="G7" s="350"/>
      <c r="H7" s="350"/>
      <c r="I7" s="350"/>
      <c r="J7" s="350"/>
      <c r="K7" s="30"/>
      <c r="L7" s="105"/>
      <c r="P7" s="3"/>
      <c r="Q7" s="3"/>
      <c r="R7" s="3"/>
      <c r="S7" s="3"/>
      <c r="T7" s="3"/>
      <c r="U7" s="3"/>
      <c r="V7" s="3"/>
      <c r="W7" s="3"/>
      <c r="X7" s="3"/>
      <c r="Y7" s="3"/>
      <c r="Z7" s="3"/>
      <c r="AA7" s="3"/>
      <c r="AB7" s="3"/>
      <c r="AC7" s="3"/>
      <c r="AD7" s="3"/>
      <c r="AE7" s="3"/>
      <c r="AF7" s="3"/>
      <c r="AG7" s="3"/>
      <c r="AH7" s="3"/>
    </row>
    <row r="8" spans="1:34" ht="16.149999999999999">
      <c r="A8" s="32"/>
      <c r="B8" s="66" t="str">
        <f ca="1">OFFSET(L!$C$1,MATCH("Declaration"&amp;ADDRESS(ROW(),COLUMN(),4),L!$A:$A,0)-1,SL,,)</f>
        <v>Company Name (*):</v>
      </c>
      <c r="C8" s="67"/>
      <c r="D8" s="356" t="s">
        <v>31</v>
      </c>
      <c r="E8" s="357"/>
      <c r="F8" s="357"/>
      <c r="G8" s="357"/>
      <c r="H8" s="357"/>
      <c r="I8" s="357"/>
      <c r="J8" s="358"/>
      <c r="K8" s="33"/>
      <c r="L8" s="105"/>
      <c r="P8" s="3"/>
      <c r="Q8" s="3"/>
      <c r="R8" s="3"/>
      <c r="S8" s="3"/>
      <c r="T8" s="3"/>
      <c r="U8" s="3"/>
      <c r="V8" s="3"/>
      <c r="W8" s="3"/>
      <c r="X8" s="3"/>
      <c r="Y8" s="3"/>
      <c r="Z8" s="3"/>
      <c r="AA8" s="3"/>
      <c r="AB8" s="3"/>
      <c r="AC8" s="3"/>
      <c r="AD8" s="3"/>
      <c r="AE8" s="3"/>
      <c r="AF8" s="3"/>
      <c r="AG8" s="3"/>
      <c r="AH8" s="3"/>
    </row>
    <row r="9" spans="1:34" ht="16.149999999999999">
      <c r="A9" s="32"/>
      <c r="B9" s="66" t="str">
        <f ca="1">OFFSET(L!$C$1,MATCH("Declaration"&amp;ADDRESS(ROW(),COLUMN(),4),L!$A:$A,0)-1,SL,,)</f>
        <v>Declaration Scope or Class (*):</v>
      </c>
      <c r="C9" s="67"/>
      <c r="D9" s="362" t="s">
        <v>32</v>
      </c>
      <c r="E9" s="363"/>
      <c r="F9" s="363"/>
      <c r="G9" s="364"/>
      <c r="H9" s="196"/>
      <c r="I9" s="196"/>
      <c r="J9" s="196"/>
      <c r="K9" s="30"/>
      <c r="L9" s="105"/>
      <c r="P9" s="39" t="s">
        <v>32</v>
      </c>
      <c r="Q9" s="39" t="s">
        <v>33</v>
      </c>
      <c r="R9" s="39" t="s">
        <v>34</v>
      </c>
      <c r="S9" s="39"/>
      <c r="T9" s="27"/>
      <c r="U9" s="3"/>
      <c r="V9" s="3"/>
      <c r="W9" s="3"/>
      <c r="X9" s="3"/>
      <c r="Y9" s="3"/>
      <c r="Z9" s="3"/>
      <c r="AA9" s="3"/>
      <c r="AB9" s="3"/>
      <c r="AC9" s="3"/>
      <c r="AD9" s="3"/>
      <c r="AE9" s="3"/>
      <c r="AF9" s="3"/>
      <c r="AG9" s="3"/>
      <c r="AH9" s="3"/>
    </row>
    <row r="10" spans="1:34" ht="32.25" customHeight="1">
      <c r="A10" s="32"/>
      <c r="B10" s="351" t="str">
        <f ca="1">OFFSET(L!$C$1,MATCH("Declaration"&amp;ADDRESS(ROW(),COLUMN(),4)&amp;LEFT($D$9,1),L!$A:$A,0)-1,SL,,)</f>
        <v>Description of Scope:</v>
      </c>
      <c r="C10" s="113"/>
      <c r="D10" s="346"/>
      <c r="E10" s="347"/>
      <c r="F10" s="347"/>
      <c r="G10" s="347"/>
      <c r="H10" s="347"/>
      <c r="I10" s="347"/>
      <c r="J10" s="348"/>
      <c r="K10" s="30"/>
      <c r="L10" s="105"/>
      <c r="Q10" s="3"/>
      <c r="R10" s="3"/>
      <c r="S10" s="3"/>
      <c r="T10" s="3"/>
      <c r="U10" s="3"/>
      <c r="V10" s="3"/>
      <c r="W10" s="3"/>
      <c r="X10" s="3"/>
      <c r="Y10" s="3"/>
      <c r="Z10" s="3"/>
      <c r="AA10" s="3"/>
      <c r="AB10" s="3"/>
      <c r="AC10" s="3"/>
      <c r="AD10" s="3"/>
      <c r="AE10" s="3"/>
      <c r="AF10" s="3"/>
      <c r="AG10" s="3"/>
      <c r="AH10" s="3"/>
    </row>
    <row r="11" spans="1:34" ht="16.149999999999999">
      <c r="A11" s="32"/>
      <c r="B11" s="352"/>
      <c r="C11" s="113"/>
      <c r="D11" s="353" t="str">
        <f ca="1">IF(D9=Q9,OFFSET(L!$C$1,MATCH("Declaration"&amp;ADDRESS(ROW(),COLUMN(),4),L!$A:$A,0)-1,SL,,),"")</f>
        <v/>
      </c>
      <c r="E11" s="354"/>
      <c r="F11" s="354"/>
      <c r="G11" s="354"/>
      <c r="H11" s="354"/>
      <c r="I11" s="354"/>
      <c r="J11" s="355"/>
      <c r="K11" s="30"/>
      <c r="L11" s="105"/>
      <c r="Q11" s="3"/>
      <c r="R11" s="3"/>
      <c r="S11" s="3"/>
      <c r="T11" s="3"/>
      <c r="U11" s="3"/>
      <c r="V11" s="3"/>
      <c r="W11" s="3"/>
      <c r="X11" s="3"/>
      <c r="Y11" s="3"/>
      <c r="Z11" s="3"/>
      <c r="AA11" s="3"/>
      <c r="AB11" s="3"/>
      <c r="AC11" s="3"/>
      <c r="AD11" s="3"/>
      <c r="AE11" s="3"/>
      <c r="AF11" s="3"/>
      <c r="AG11" s="3"/>
      <c r="AH11" s="3"/>
    </row>
    <row r="12" spans="1:34" ht="16.149999999999999">
      <c r="A12" s="32"/>
      <c r="B12" s="34" t="str">
        <f ca="1">OFFSET(L!$C$1,MATCH("Declaration"&amp;ADDRESS(ROW(),COLUMN(),4),L!$A:$A,0)-1,SL,,)</f>
        <v>Company Unique ID:</v>
      </c>
      <c r="C12" s="68"/>
      <c r="D12" s="344"/>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149999999999999">
      <c r="A13" s="32"/>
      <c r="B13" s="34" t="str">
        <f ca="1">OFFSET(L!$C$1,MATCH("Declaration"&amp;ADDRESS(ROW(),COLUMN(),4),L!$A:$A,0)-1,SL,,)</f>
        <v>Company Unique ID Authority:</v>
      </c>
      <c r="C13" s="68"/>
      <c r="D13" s="344"/>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149999999999999">
      <c r="A14" s="32"/>
      <c r="B14" s="34" t="str">
        <f ca="1">OFFSET(L!$C$1,MATCH("Declaration"&amp;ADDRESS(ROW(),COLUMN(),4),L!$A:$A,0)-1,SL,,)</f>
        <v>Address:</v>
      </c>
      <c r="C14" s="68"/>
      <c r="D14" s="344" t="s">
        <v>35</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149999999999999">
      <c r="A15" s="32"/>
      <c r="B15" s="34" t="str">
        <f ca="1">OFFSET(L!$C$1,MATCH("Declaration"&amp;ADDRESS(ROW(),COLUMN(),4),L!$A:$A,0)-1,SL,,)</f>
        <v>Contact Name (*):</v>
      </c>
      <c r="C15" s="68"/>
      <c r="D15" s="344" t="s">
        <v>36</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149999999999999">
      <c r="A16" s="32"/>
      <c r="B16" s="34" t="str">
        <f ca="1">OFFSET(L!$C$1,MATCH("Declaration"&amp;ADDRESS(ROW(),COLUMN(),4),L!$A:$A,0)-1,SL,,)</f>
        <v>Email – Contact (*):</v>
      </c>
      <c r="C16" s="68"/>
      <c r="D16" s="335" t="s">
        <v>37</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149999999999999">
      <c r="A17" s="32"/>
      <c r="B17" s="34" t="str">
        <f ca="1">OFFSET(L!$C$1,MATCH("Declaration"&amp;ADDRESS(ROW(),COLUMN(),4),L!$A:$A,0)-1,SL,,)</f>
        <v>Phone – Contact (*):</v>
      </c>
      <c r="C17" s="68"/>
      <c r="D17" s="344" t="s">
        <v>38</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15">
      <c r="A18" s="32"/>
      <c r="B18" s="34" t="str">
        <f ca="1">OFFSET(L!$C$1,MATCH("Declaration"&amp;ADDRESS(ROW(),COLUMN(),4),L!$A:$A,0)-1,SL,,)</f>
        <v>Authorizer (*):</v>
      </c>
      <c r="C18" s="68"/>
      <c r="D18" s="344" t="s">
        <v>36</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15">
      <c r="A19" s="32"/>
      <c r="B19" s="34" t="str">
        <f ca="1">OFFSET(L!$C$1,MATCH("Declaration"&amp;ADDRESS(ROW(),COLUMN(),4),L!$A:$A,0)-1,SL,,)</f>
        <v>Title - Authorizer:</v>
      </c>
      <c r="C19" s="68"/>
      <c r="D19" s="344"/>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15">
      <c r="A20" s="32"/>
      <c r="B20" s="34" t="str">
        <f ca="1">OFFSET(L!$C$1,MATCH("Declaration"&amp;ADDRESS(ROW(),COLUMN(),4),L!$A:$A,0)-1,SL,,)</f>
        <v>Email - Authorizer (*):</v>
      </c>
      <c r="C20" s="68"/>
      <c r="D20" s="335" t="s">
        <v>37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149999999999999">
      <c r="A21" s="32"/>
      <c r="B21" s="34" t="str">
        <f ca="1">OFFSET(L!$C$1,MATCH("Declaration"&amp;ADDRESS(ROW(),COLUMN(),4),L!$A:$A,0)-1,SL,,)</f>
        <v>Phone - Authorizer:</v>
      </c>
      <c r="C21" s="125"/>
      <c r="D21" s="344"/>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45">
      <c r="A22" s="32"/>
      <c r="B22" s="34" t="str">
        <f ca="1">OFFSET(L!$C$1,MATCH("Declaration"&amp;ADDRESS(ROW(),COLUMN(),4),L!$A:$A,0)-1,SL,,)</f>
        <v>Effective Date (*):</v>
      </c>
      <c r="C22" s="69"/>
      <c r="D22" s="368">
        <v>45363</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4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149999999999999">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25</v>
      </c>
      <c r="P25" s="3"/>
      <c r="Q25" s="3"/>
      <c r="R25" s="3"/>
      <c r="S25" s="3"/>
      <c r="T25" s="3"/>
      <c r="U25" s="3"/>
      <c r="V25" s="3"/>
      <c r="W25" s="3"/>
      <c r="X25" s="3"/>
      <c r="Y25" s="3"/>
      <c r="Z25" s="3"/>
      <c r="AA25" s="3"/>
      <c r="AB25" s="3"/>
      <c r="AC25" s="3"/>
      <c r="AD25" s="3"/>
      <c r="AE25" s="3"/>
      <c r="AF25" s="3"/>
      <c r="AG25" s="3"/>
      <c r="AH25" s="3"/>
    </row>
    <row r="26" spans="1:34" ht="22.15">
      <c r="A26" s="35"/>
      <c r="B26" s="34" t="str">
        <f ca="1">OFFSET(L!$C$1,MATCH("Declaration"&amp;ADDRESS(ROW(),COLUMN(),4),L!$A:$A,0)-1,SL,,)&amp;P26</f>
        <v>Cobalt(*)</v>
      </c>
      <c r="C26" s="29"/>
      <c r="D26" s="327" t="s">
        <v>39</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15">
      <c r="A27" s="35"/>
      <c r="B27" s="34" t="str">
        <f ca="1">OFFSET(L!$C$1,MATCH("Declaration"&amp;ADDRESS(ROW(),COLUMN(),4),L!$A:$A,0)-1,SL,,)&amp;P27</f>
        <v>Mica(*)</v>
      </c>
      <c r="C27" s="29"/>
      <c r="D27" s="327" t="s">
        <v>39</v>
      </c>
      <c r="E27" s="328"/>
      <c r="F27" s="9"/>
      <c r="G27" s="322"/>
      <c r="H27" s="323"/>
      <c r="I27" s="323"/>
      <c r="J27" s="32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15" hidden="1">
      <c r="A28" s="35"/>
      <c r="B28" s="34" t="str">
        <f ca="1">OFFSET(L!$C$1,MATCH("Declaration"&amp;ADDRESS(ROW(),COLUMN(),4),L!$A:$A,0)-1,SL,,)&amp;P28</f>
        <v/>
      </c>
      <c r="C28" s="29"/>
      <c r="D28" s="333" t="s">
        <v>40</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15" hidden="1">
      <c r="A29" s="35"/>
      <c r="B29" s="34" t="str">
        <f ca="1">OFFSET(L!$C$1,MATCH("Declaration"&amp;ADDRESS(ROW(),COLUMN(),4),L!$A:$A,0)-1,SL,,)&amp;P29</f>
        <v/>
      </c>
      <c r="C29" s="29"/>
      <c r="D29" s="365" t="s">
        <v>40</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4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25</v>
      </c>
      <c r="P31" s="3"/>
      <c r="Q31" s="3"/>
      <c r="R31" s="3"/>
      <c r="S31" s="3"/>
      <c r="T31" s="3"/>
      <c r="U31" s="3"/>
      <c r="V31" s="3"/>
      <c r="W31" s="3"/>
      <c r="X31" s="3"/>
      <c r="Y31" s="3"/>
      <c r="Z31" s="3"/>
      <c r="AA31" s="3"/>
      <c r="AB31" s="3"/>
      <c r="AC31" s="3"/>
      <c r="AD31" s="3"/>
      <c r="AE31" s="3"/>
      <c r="AF31" s="3"/>
      <c r="AG31" s="3"/>
      <c r="AH31" s="3"/>
    </row>
    <row r="32" spans="1:34" ht="22.15">
      <c r="A32" s="35"/>
      <c r="B32" s="34" t="str">
        <f ca="1">OFFSET(L!$C$1,MATCH("Declaration"&amp;ADDRESS(ROW(),COLUMN(),4),L!$A:$A,0)-1,SL,,)&amp;P32</f>
        <v>Cobalt(*)</v>
      </c>
      <c r="C32" s="29"/>
      <c r="D32" s="327" t="s">
        <v>39</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15">
      <c r="A33" s="35"/>
      <c r="B33" s="34" t="str">
        <f ca="1">OFFSET(L!$C$1,MATCH("Declaration"&amp;ADDRESS(ROW(),COLUMN(),4),L!$A:$A,0)-1,SL,,)&amp;P33</f>
        <v>Mica(*)</v>
      </c>
      <c r="C33" s="29"/>
      <c r="D33" s="327" t="s">
        <v>39</v>
      </c>
      <c r="E33" s="328"/>
      <c r="F33" s="9"/>
      <c r="G33" s="322"/>
      <c r="H33" s="323"/>
      <c r="I33" s="323"/>
      <c r="J33" s="324"/>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15" hidden="1">
      <c r="A34" s="35"/>
      <c r="B34" s="34" t="str">
        <f ca="1">OFFSET(L!$C$1,MATCH("Declaration"&amp;ADDRESS(ROW(),COLUMN(),4),L!$A:$A,0)-1,SL,,)&amp;P34</f>
        <v/>
      </c>
      <c r="C34" s="29"/>
      <c r="D34" s="333" t="s">
        <v>40</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15" hidden="1">
      <c r="A35" s="35"/>
      <c r="B35" s="34" t="str">
        <f ca="1">OFFSET(L!$C$1,MATCH("Declaration"&amp;ADDRESS(ROW(),COLUMN(),4),L!$A:$A,0)-1,SL,,)&amp;P35</f>
        <v/>
      </c>
      <c r="C35" s="29"/>
      <c r="D35" s="333" t="s">
        <v>40</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4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30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15">
      <c r="A38" s="35"/>
      <c r="B38" s="34" t="str">
        <f ca="1">OFFSET(L!$C$1,MATCH("Declaration"&amp;ADDRESS(ROW(),COLUMN(),4),L!$A:$A,0)-1,SL,,)&amp;P38</f>
        <v>Cobalt(*)</v>
      </c>
      <c r="C38" s="7"/>
      <c r="D38" s="327" t="s">
        <v>40</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15">
      <c r="A39" s="35"/>
      <c r="B39" s="34" t="str">
        <f ca="1">OFFSET(L!$C$1,MATCH("Declaration"&amp;ADDRESS(ROW(),COLUMN(),4),L!$A:$A,0)-1,SL,,)&amp;P39</f>
        <v>Mica(*)</v>
      </c>
      <c r="C39" s="7"/>
      <c r="D39" s="327" t="s">
        <v>40</v>
      </c>
      <c r="E39" s="328"/>
      <c r="F39" s="41"/>
      <c r="G39" s="322"/>
      <c r="H39" s="323"/>
      <c r="I39" s="323"/>
      <c r="J39" s="32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1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1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4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30</v>
      </c>
      <c r="O43" s="34"/>
      <c r="P43" s="3"/>
      <c r="Q43" s="3"/>
      <c r="R43" s="3"/>
      <c r="S43" s="3"/>
      <c r="T43" s="3"/>
      <c r="U43" s="3"/>
      <c r="V43" s="3"/>
      <c r="W43" s="3"/>
      <c r="X43" s="3"/>
      <c r="Y43" s="3">
        <v>43</v>
      </c>
      <c r="Z43" s="3"/>
      <c r="AA43" s="3"/>
      <c r="AB43" s="3"/>
      <c r="AC43" s="3"/>
      <c r="AD43" s="3"/>
      <c r="AE43" s="3"/>
      <c r="AF43" s="3"/>
      <c r="AG43" s="3"/>
      <c r="AH43" s="3"/>
    </row>
    <row r="44" spans="1:34" ht="22.15">
      <c r="A44" s="35"/>
      <c r="B44" s="34" t="str">
        <f ca="1">B38</f>
        <v>Cobalt(*)</v>
      </c>
      <c r="C44" s="7"/>
      <c r="D44" s="327" t="s">
        <v>40</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1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1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1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4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30</v>
      </c>
      <c r="P49" s="3"/>
      <c r="Q49" s="3"/>
      <c r="R49" s="3"/>
      <c r="S49" s="3"/>
      <c r="T49" s="3"/>
      <c r="U49" s="3"/>
      <c r="V49" s="3"/>
      <c r="W49" s="3"/>
      <c r="X49" s="3"/>
      <c r="Y49" s="3">
        <v>49</v>
      </c>
      <c r="Z49" s="3"/>
      <c r="AA49" s="3"/>
      <c r="AB49" s="3"/>
      <c r="AC49" s="3"/>
      <c r="AD49" s="3"/>
      <c r="AE49" s="3"/>
      <c r="AF49" s="3"/>
      <c r="AG49" s="3"/>
      <c r="AH49" s="3"/>
    </row>
    <row r="50" spans="1:34" ht="22.15">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15">
      <c r="A51" s="35"/>
      <c r="B51" s="34" t="str">
        <f ca="1">B39</f>
        <v>Mica(*)</v>
      </c>
      <c r="C51" s="29"/>
      <c r="D51" s="331">
        <v>1</v>
      </c>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1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1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149999999999999">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25</v>
      </c>
      <c r="M55" s="101"/>
      <c r="P55" s="3"/>
      <c r="Q55" s="3"/>
      <c r="R55" s="3"/>
      <c r="S55" s="3"/>
      <c r="T55" s="3"/>
      <c r="U55" s="3"/>
      <c r="V55" s="3"/>
      <c r="W55" s="3"/>
      <c r="X55" s="3"/>
      <c r="Y55" s="3">
        <v>55</v>
      </c>
      <c r="Z55" s="3"/>
      <c r="AA55" s="3"/>
      <c r="AB55" s="3"/>
      <c r="AC55" s="3"/>
      <c r="AD55" s="3"/>
      <c r="AE55" s="3"/>
      <c r="AF55" s="3"/>
      <c r="AG55" s="3"/>
      <c r="AH55" s="3"/>
    </row>
    <row r="56" spans="1:34" ht="22.15">
      <c r="A56" s="35"/>
      <c r="B56" s="34" t="str">
        <f ca="1">B38</f>
        <v>Cobalt(*)</v>
      </c>
      <c r="C56" s="7"/>
      <c r="D56" s="373" t="s">
        <v>39</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15">
      <c r="A57" s="35"/>
      <c r="B57" s="34" t="str">
        <f ca="1">B39</f>
        <v>Mica(*)</v>
      </c>
      <c r="C57" s="7"/>
      <c r="D57" s="327" t="s">
        <v>39</v>
      </c>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1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1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149999999999999">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25</v>
      </c>
      <c r="M61" s="101"/>
      <c r="P61" s="3"/>
      <c r="Q61" s="3"/>
      <c r="R61" s="3"/>
      <c r="S61" s="3"/>
      <c r="T61" s="3"/>
      <c r="U61" s="3"/>
      <c r="V61" s="3"/>
      <c r="W61" s="3"/>
      <c r="X61" s="3"/>
      <c r="Y61" s="3">
        <v>61</v>
      </c>
      <c r="Z61" s="3"/>
      <c r="AA61" s="3"/>
      <c r="AB61" s="3"/>
      <c r="AC61" s="3"/>
      <c r="AD61" s="3"/>
      <c r="AE61" s="3"/>
      <c r="AF61" s="3"/>
      <c r="AG61" s="3"/>
      <c r="AH61" s="3"/>
    </row>
    <row r="62" spans="1:34" ht="22.15">
      <c r="A62" s="35"/>
      <c r="B62" s="34" t="str">
        <f ca="1">B38</f>
        <v>Cobalt(*)</v>
      </c>
      <c r="C62" s="29"/>
      <c r="D62" s="327" t="s">
        <v>39</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15">
      <c r="A63" s="35"/>
      <c r="B63" s="34" t="str">
        <f ca="1">B39</f>
        <v>Mica(*)</v>
      </c>
      <c r="C63" s="29"/>
      <c r="D63" s="327" t="s">
        <v>39</v>
      </c>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1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1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149999999999999">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149999999999999">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6.149999999999999">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39</v>
      </c>
      <c r="E69" s="328"/>
      <c r="F69" s="51"/>
      <c r="G69" s="322"/>
      <c r="H69" s="323"/>
      <c r="I69" s="323"/>
      <c r="J69" s="324"/>
      <c r="K69" s="30"/>
      <c r="L69" s="102" t="s">
        <v>30</v>
      </c>
      <c r="M69" s="101"/>
      <c r="P69" s="3"/>
      <c r="Q69" s="3"/>
      <c r="R69" s="3"/>
      <c r="S69" s="3"/>
      <c r="T69" s="3"/>
      <c r="U69" s="3"/>
      <c r="V69" s="3"/>
      <c r="W69" s="3"/>
      <c r="X69" s="3"/>
      <c r="Y69" s="3">
        <v>69</v>
      </c>
      <c r="Z69" s="3"/>
      <c r="AA69" s="3"/>
      <c r="AB69" s="3"/>
      <c r="AC69" s="3"/>
      <c r="AD69" s="3"/>
      <c r="AE69" s="3"/>
      <c r="AF69" s="3"/>
      <c r="AG69" s="3"/>
      <c r="AH69" s="3"/>
    </row>
    <row r="70" spans="1:34" ht="16.149999999999999">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40</v>
      </c>
      <c r="E71" s="328"/>
      <c r="F71" s="51"/>
      <c r="G71" s="383"/>
      <c r="H71" s="384"/>
      <c r="I71" s="384"/>
      <c r="J71" s="385"/>
      <c r="K71" s="30"/>
      <c r="L71" s="102" t="s">
        <v>30</v>
      </c>
      <c r="M71" s="101"/>
      <c r="P71" s="3"/>
      <c r="Q71" s="3"/>
      <c r="R71" s="3"/>
      <c r="S71" s="3"/>
      <c r="T71" s="3"/>
      <c r="U71" s="3"/>
      <c r="V71" s="3"/>
      <c r="W71" s="3"/>
      <c r="X71" s="3"/>
      <c r="Y71" s="3">
        <v>71</v>
      </c>
      <c r="Z71" s="3"/>
      <c r="AA71" s="3"/>
      <c r="AB71" s="3"/>
      <c r="AC71" s="3"/>
      <c r="AD71" s="3"/>
      <c r="AE71" s="3"/>
      <c r="AF71" s="3"/>
      <c r="AG71" s="3"/>
      <c r="AH71" s="3"/>
    </row>
    <row r="72" spans="1:34" ht="16.149999999999999">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25</v>
      </c>
      <c r="M73" s="101"/>
      <c r="P73" s="3"/>
      <c r="Q73" s="3"/>
      <c r="R73" s="3"/>
      <c r="S73" s="3"/>
      <c r="T73" s="3"/>
      <c r="U73" s="3"/>
      <c r="V73" s="3"/>
      <c r="W73" s="3"/>
      <c r="X73" s="3"/>
      <c r="Y73" s="3">
        <v>75</v>
      </c>
      <c r="Z73" s="3"/>
      <c r="AA73" s="3"/>
      <c r="AB73" s="3"/>
      <c r="AC73" s="3"/>
      <c r="AD73" s="3"/>
      <c r="AE73" s="3"/>
      <c r="AF73" s="3"/>
      <c r="AG73" s="3"/>
      <c r="AH73" s="3"/>
    </row>
    <row r="74" spans="1:34" ht="16.149999999999999">
      <c r="A74" s="35"/>
      <c r="B74" s="34" t="str">
        <f ca="1">B38</f>
        <v>Cobalt(*)</v>
      </c>
      <c r="C74" s="29"/>
      <c r="D74" s="327" t="s">
        <v>39</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149999999999999">
      <c r="A75" s="35"/>
      <c r="B75" s="34" t="str">
        <f ca="1">B39</f>
        <v>Mica(*)</v>
      </c>
      <c r="C75" s="29"/>
      <c r="D75" s="327" t="s">
        <v>39</v>
      </c>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149999999999999">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39</v>
      </c>
      <c r="E77" s="328"/>
      <c r="F77" s="51"/>
      <c r="G77" s="322"/>
      <c r="H77" s="323"/>
      <c r="I77" s="323"/>
      <c r="J77" s="324"/>
      <c r="K77" s="30"/>
      <c r="L77" s="102" t="s">
        <v>30</v>
      </c>
      <c r="M77" s="101"/>
      <c r="P77" s="3"/>
      <c r="Q77" s="3"/>
      <c r="R77" s="3"/>
      <c r="S77" s="3"/>
      <c r="T77" s="3"/>
      <c r="U77" s="3"/>
      <c r="V77" s="3"/>
      <c r="W77" s="3"/>
      <c r="X77" s="3"/>
      <c r="Y77" s="3">
        <v>77</v>
      </c>
      <c r="Z77" s="3"/>
      <c r="AA77" s="3"/>
      <c r="AB77" s="3"/>
      <c r="AC77" s="3"/>
      <c r="AD77" s="3"/>
      <c r="AE77" s="3"/>
      <c r="AF77" s="3"/>
      <c r="AG77" s="3"/>
      <c r="AH77" s="3"/>
    </row>
    <row r="78" spans="1:34" ht="16.149999999999999">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41</v>
      </c>
      <c r="E79" s="381"/>
      <c r="F79" s="51"/>
      <c r="G79" s="322"/>
      <c r="H79" s="323"/>
      <c r="I79" s="323"/>
      <c r="J79" s="324"/>
      <c r="K79" s="30"/>
      <c r="L79" s="102" t="s">
        <v>30</v>
      </c>
      <c r="M79" s="101"/>
      <c r="P79" s="3"/>
      <c r="Q79" s="3"/>
      <c r="R79" s="3"/>
      <c r="S79" s="3"/>
      <c r="T79" s="3"/>
      <c r="U79" s="3"/>
      <c r="V79" s="3"/>
      <c r="W79" s="3"/>
      <c r="X79" t="s">
        <v>42</v>
      </c>
      <c r="Y79" s="3">
        <v>79</v>
      </c>
      <c r="Z79" s="3"/>
      <c r="AA79" s="3"/>
      <c r="AB79" s="3"/>
      <c r="AC79" s="3"/>
      <c r="AD79" s="3"/>
      <c r="AE79" s="3"/>
      <c r="AF79" s="3"/>
      <c r="AG79" s="3"/>
      <c r="AH79" s="3"/>
    </row>
    <row r="80" spans="1:34" ht="16.149999999999999">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39</v>
      </c>
      <c r="E81" s="328"/>
      <c r="F81" s="51"/>
      <c r="G81" s="322"/>
      <c r="H81" s="323"/>
      <c r="I81" s="323"/>
      <c r="J81" s="324"/>
      <c r="K81" s="30"/>
      <c r="L81" s="102" t="s">
        <v>25</v>
      </c>
      <c r="M81" s="101"/>
      <c r="P81" s="3"/>
      <c r="Q81" s="3"/>
      <c r="R81" s="3"/>
      <c r="S81" s="3"/>
      <c r="T81" s="3"/>
      <c r="U81" s="3"/>
      <c r="V81" s="3"/>
      <c r="W81" s="3"/>
      <c r="X81" s="3" t="s">
        <v>43</v>
      </c>
      <c r="Y81" s="3">
        <v>81</v>
      </c>
      <c r="Z81" s="3"/>
      <c r="AA81" s="3"/>
      <c r="AB81" s="3"/>
      <c r="AC81" s="3"/>
      <c r="AD81" s="3"/>
      <c r="AE81" s="3"/>
      <c r="AF81" s="3"/>
      <c r="AG81" s="3"/>
      <c r="AH81" s="3"/>
    </row>
    <row r="82" spans="1:34" ht="16.149999999999999">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39</v>
      </c>
      <c r="E83" s="328"/>
      <c r="F83" s="51"/>
      <c r="G83" s="322"/>
      <c r="H83" s="323"/>
      <c r="I83" s="323"/>
      <c r="J83" s="324"/>
      <c r="K83" s="30"/>
      <c r="L83" s="102" t="s">
        <v>30</v>
      </c>
      <c r="M83" s="101"/>
      <c r="P83" s="3"/>
      <c r="Q83" s="3"/>
      <c r="R83" s="3"/>
      <c r="S83" s="3"/>
      <c r="T83" s="3"/>
      <c r="U83" s="3"/>
      <c r="V83" s="3"/>
      <c r="W83" s="3"/>
      <c r="X83" s="3"/>
      <c r="Y83" s="3">
        <v>83</v>
      </c>
      <c r="Z83" s="3"/>
      <c r="AA83" s="3"/>
      <c r="AB83" s="3"/>
      <c r="AC83" s="3"/>
      <c r="AD83" s="3"/>
      <c r="AE83" s="3"/>
      <c r="AF83" s="3"/>
      <c r="AG83" s="3"/>
      <c r="AH83" s="3"/>
    </row>
    <row r="84" spans="1:34" ht="16.149999999999999">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6.899999999999999"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6.899999999999999" thickTop="1">
      <c r="L86" s="96"/>
      <c r="P86" s="3"/>
      <c r="Q86" s="3"/>
      <c r="R86" s="3"/>
      <c r="S86" s="3"/>
      <c r="T86" s="3"/>
      <c r="U86" s="3"/>
      <c r="V86" s="3"/>
      <c r="W86" s="3"/>
      <c r="X86" s="3"/>
      <c r="Y86" s="3"/>
      <c r="Z86" s="3"/>
      <c r="AA86" s="3"/>
      <c r="AB86" s="3"/>
      <c r="AC86" s="3"/>
      <c r="AD86" s="3"/>
      <c r="AE86" s="3"/>
      <c r="AF86" s="3"/>
      <c r="AG86" s="3"/>
      <c r="AH86" s="3"/>
    </row>
    <row r="90" spans="1:34" ht="15" hidden="1">
      <c r="B90" s="173" t="s">
        <v>39</v>
      </c>
    </row>
    <row r="91" spans="1:34" ht="15" hidden="1">
      <c r="B91" s="173" t="s">
        <v>40</v>
      </c>
    </row>
    <row r="92" spans="1:34" ht="15" hidden="1">
      <c r="B92" s="173" t="s">
        <v>44</v>
      </c>
    </row>
    <row r="93" spans="1:34" ht="15" hidden="1">
      <c r="B93" s="173" t="s">
        <v>45</v>
      </c>
    </row>
    <row r="94" spans="1:34" ht="15" hidden="1">
      <c r="B94" s="173" t="s">
        <v>39</v>
      </c>
    </row>
    <row r="95" spans="1:34" ht="15" hidden="1">
      <c r="B95" s="173" t="s">
        <v>40</v>
      </c>
    </row>
    <row r="96" spans="1:34" ht="15" hidden="1">
      <c r="B96" s="173" t="s">
        <v>44</v>
      </c>
    </row>
    <row r="97" spans="2:2" ht="15" hidden="1">
      <c r="B97" s="173" t="s">
        <v>46</v>
      </c>
    </row>
    <row r="98" spans="2:2" ht="15" hidden="1">
      <c r="B98" s="194">
        <v>1</v>
      </c>
    </row>
    <row r="99" spans="2:2" ht="15" hidden="1">
      <c r="B99" s="173" t="s">
        <v>47</v>
      </c>
    </row>
    <row r="100" spans="2:2" ht="15" hidden="1">
      <c r="B100" s="173" t="s">
        <v>48</v>
      </c>
    </row>
    <row r="101" spans="2:2" ht="15" hidden="1">
      <c r="B101" s="173" t="s">
        <v>49</v>
      </c>
    </row>
    <row r="102" spans="2:2" ht="15" hidden="1">
      <c r="B102" s="173" t="s">
        <v>50</v>
      </c>
    </row>
    <row r="103" spans="2:2" ht="15" hidden="1">
      <c r="B103" s="173" t="s">
        <v>51</v>
      </c>
    </row>
    <row r="104" spans="2:2" ht="15" hidden="1">
      <c r="B104" s="173" t="s">
        <v>41</v>
      </c>
    </row>
    <row r="105" spans="2:2" ht="15" hidden="1">
      <c r="B105" s="173" t="s">
        <v>39</v>
      </c>
    </row>
    <row r="106" spans="2:2" ht="15" hidden="1">
      <c r="B106" s="173" t="s">
        <v>40</v>
      </c>
    </row>
    <row r="107" spans="2:2" ht="15" hidden="1">
      <c r="B107" s="173" t="s">
        <v>41</v>
      </c>
    </row>
    <row r="108" spans="2:2" ht="15" hidden="1">
      <c r="B108" s="173" t="s">
        <v>52</v>
      </c>
    </row>
    <row r="109" spans="2:2" ht="15" hidden="1">
      <c r="B109" s="173" t="s">
        <v>40</v>
      </c>
    </row>
    <row r="110" spans="2:2" ht="15" hidden="1">
      <c r="B110" s="173" t="s">
        <v>39</v>
      </c>
    </row>
    <row r="111" spans="2:2" ht="15" hidden="1">
      <c r="B111" s="173" t="s">
        <v>40</v>
      </c>
    </row>
    <row r="112" spans="2:2" ht="15" hidden="1">
      <c r="B112" s="173" t="s">
        <v>44</v>
      </c>
    </row>
    <row r="113" spans="2:2" ht="15" hidden="1">
      <c r="B113" s="173" t="s">
        <v>53</v>
      </c>
    </row>
    <row r="114" spans="2:2" ht="15" hidden="1">
      <c r="B114" s="173" t="s">
        <v>54</v>
      </c>
    </row>
    <row r="115" spans="2:2" ht="15" hidden="1">
      <c r="B115" s="173" t="s">
        <v>55</v>
      </c>
    </row>
    <row r="116" spans="2:2" ht="15" hidden="1">
      <c r="B116" s="173" t="s">
        <v>56</v>
      </c>
    </row>
    <row r="117" spans="2:2" ht="15" hidden="1">
      <c r="B117" s="173" t="s">
        <v>40</v>
      </c>
    </row>
    <row r="118" spans="2:2" ht="15" hidden="1">
      <c r="B118" s="173" t="s">
        <v>39</v>
      </c>
    </row>
    <row r="119" spans="2:2" ht="15" hidden="1">
      <c r="B119" s="173" t="s">
        <v>57</v>
      </c>
    </row>
    <row r="120" spans="2:2" ht="15" hidden="1">
      <c r="B120" s="173" t="s">
        <v>40</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18:J18"/>
    <mergeCell ref="B4:H4"/>
    <mergeCell ref="D10:J10"/>
    <mergeCell ref="D14:J14"/>
    <mergeCell ref="D13:J13"/>
    <mergeCell ref="I4:J4"/>
    <mergeCell ref="B7:J7"/>
    <mergeCell ref="B10:B11"/>
    <mergeCell ref="D15:J15"/>
    <mergeCell ref="D11:J11"/>
    <mergeCell ref="B6:J6"/>
    <mergeCell ref="D12:J12"/>
    <mergeCell ref="D8:J8"/>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6CC526C-D91F-4317-AF35-152A4ACA16E5}"/>
    <hyperlink ref="D20" r:id="rId2" xr:uid="{BE6DCD50-5BB6-44E9-A7C6-A39DE9CA526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abSelected="1" topLeftCell="A2" zoomScaleNormal="100" workbookViewId="0">
      <pane ySplit="3" topLeftCell="A5" activePane="bottomLeft" state="frozen"/>
      <selection pane="bottomLeft" activeCell="C12" sqref="C12"/>
      <selection activeCell="B24" sqref="B24:J24"/>
    </sheetView>
  </sheetViews>
  <sheetFormatPr defaultColWidth="8.875" defaultRowHeight="12.6"/>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9" thickTop="1">
      <c r="A1" s="202"/>
      <c r="B1" s="138"/>
      <c r="C1" s="138"/>
      <c r="D1" s="138"/>
      <c r="E1" s="138"/>
      <c r="F1" s="138"/>
      <c r="G1" s="138"/>
      <c r="H1" s="138"/>
      <c r="I1" s="138"/>
      <c r="J1" s="138"/>
      <c r="K1" s="138"/>
      <c r="L1" s="138"/>
      <c r="M1" s="138"/>
      <c r="N1" s="138"/>
      <c r="O1" s="138"/>
      <c r="P1" s="138"/>
      <c r="Q1" s="139"/>
      <c r="R1" s="110"/>
      <c r="S1" s="110"/>
      <c r="T1" s="110"/>
      <c r="U1" s="17" t="s">
        <v>58</v>
      </c>
    </row>
    <row r="2" spans="1:34" s="17" customFormat="1" ht="27" customHeight="1">
      <c r="A2" s="203"/>
      <c r="B2" s="154" t="str">
        <f ca="1">OFFSET(L!$C$1,MATCH("Smelter List"&amp;ADDRESS(ROW(),COLUMN(),4),L!$A:$A,0)-1,SL,,)</f>
        <v>TO BEGIN:</v>
      </c>
      <c r="C2" s="143"/>
      <c r="D2" s="143"/>
      <c r="E2" s="143"/>
      <c r="F2" s="162"/>
      <c r="G2" s="162"/>
      <c r="H2" s="162"/>
      <c r="I2" s="305"/>
      <c r="J2" s="386" t="s">
        <v>59</v>
      </c>
      <c r="K2" s="387"/>
      <c r="L2" s="387"/>
      <c r="M2" s="387"/>
      <c r="N2" s="387"/>
      <c r="O2" s="387"/>
      <c r="P2" s="163"/>
      <c r="Q2" s="164"/>
      <c r="R2" s="165"/>
      <c r="S2" s="165"/>
      <c r="T2" s="165"/>
      <c r="AH2" s="131" t="s">
        <v>39</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60</v>
      </c>
      <c r="R3" s="129"/>
      <c r="S3" s="129"/>
      <c r="T3" s="129"/>
      <c r="W3" s="140"/>
      <c r="X3" s="140"/>
      <c r="Y3" s="140"/>
      <c r="Z3" s="140"/>
      <c r="AA3" s="17" t="s">
        <v>61</v>
      </c>
      <c r="AB3" s="17" t="s">
        <v>62</v>
      </c>
      <c r="AH3" s="131" t="s">
        <v>40</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63</v>
      </c>
      <c r="S4" s="129" t="s">
        <v>64</v>
      </c>
      <c r="T4" s="129" t="s">
        <v>65</v>
      </c>
      <c r="U4" s="168"/>
      <c r="W4" s="141" t="s">
        <v>66</v>
      </c>
      <c r="X4" s="141" t="s">
        <v>67</v>
      </c>
      <c r="AH4" s="131" t="s">
        <v>44</v>
      </c>
    </row>
    <row r="5" spans="1:34" s="171" customFormat="1" ht="20.45">
      <c r="A5" s="200"/>
      <c r="B5" s="150" t="s">
        <v>62</v>
      </c>
      <c r="C5" s="153" t="s">
        <v>68</v>
      </c>
      <c r="D5" s="150" t="s">
        <v>68</v>
      </c>
      <c r="E5" s="150" t="s">
        <v>69</v>
      </c>
      <c r="F5" s="150" t="s">
        <v>70</v>
      </c>
      <c r="G5" s="150" t="s">
        <v>13</v>
      </c>
      <c r="H5" s="208"/>
      <c r="I5" s="209" t="s">
        <v>71</v>
      </c>
      <c r="J5" s="209" t="s">
        <v>72</v>
      </c>
      <c r="K5" s="151"/>
      <c r="L5" s="151"/>
      <c r="M5" s="151"/>
      <c r="N5" s="151"/>
      <c r="O5" s="151"/>
      <c r="P5" s="211"/>
      <c r="Q5" s="152"/>
      <c r="R5" s="150" t="str">
        <f ca="1">IF(ISERROR($V5),"",OFFSET('Smelter Look-up'!$C$4,$V5-4,0)&amp;"")</f>
        <v>Arctic Minerals, LLC</v>
      </c>
      <c r="S5" s="156" t="str">
        <f t="shared" ref="S5:S63" ca="1" si="0">IF(B5="","",IF(ISERROR(MATCH($E5,CL,0)),"Unknown",INDIRECT("'C'!$A$"&amp;MATCH($E5,CL,0)+1)))</f>
        <v>US</v>
      </c>
      <c r="T5" s="156" t="str">
        <f ca="1">IF(B5="","",IF(ISERROR(MATCH($J5,SorP!$B$1:$B$5661,0)),"",INDIRECT("'SorP'!$A$"&amp;MATCH($J5,SorP!$B$1:$B$5661,0))))</f>
        <v>US-IN</v>
      </c>
      <c r="U5" s="169"/>
      <c r="V5" s="170">
        <f>IF(C5="",NA(),MATCH($B5&amp;$C5,'Smelter Look-up'!$J:$J,0))</f>
        <v>137</v>
      </c>
      <c r="X5" s="171">
        <f t="shared" ref="X5:X62" si="1">IF(AND(C5="Smelter not listed",OR(LEN(D5)=0,LEN(E5)=0)),1,0)</f>
        <v>0</v>
      </c>
      <c r="AB5" s="171" t="str">
        <f t="shared" ref="AB5:AB62" si="2">B5&amp;C5</f>
        <v>MicaArctic Minerals, LLC</v>
      </c>
    </row>
    <row r="6" spans="1:34" s="171" customFormat="1" ht="20.45">
      <c r="A6" s="200"/>
      <c r="B6" s="150" t="s">
        <v>62</v>
      </c>
      <c r="C6" s="153" t="s">
        <v>73</v>
      </c>
      <c r="D6" s="150" t="s">
        <v>73</v>
      </c>
      <c r="E6" s="150" t="s">
        <v>69</v>
      </c>
      <c r="F6" s="150" t="s">
        <v>74</v>
      </c>
      <c r="G6" s="150" t="s">
        <v>13</v>
      </c>
      <c r="H6" s="208"/>
      <c r="I6" s="209" t="s">
        <v>75</v>
      </c>
      <c r="J6" s="209" t="s">
        <v>76</v>
      </c>
      <c r="K6" s="151"/>
      <c r="L6" s="151"/>
      <c r="M6" s="151"/>
      <c r="N6" s="151"/>
      <c r="O6" s="151"/>
      <c r="P6" s="211"/>
      <c r="Q6" s="152"/>
      <c r="R6" s="150" t="str">
        <f ca="1">IF(ISERROR($V6),"",OFFSET('Smelter Look-up'!$C$4,$V6-4,0)&amp;"")</f>
        <v>Imerys Mica Kings Mountain, Inc.</v>
      </c>
      <c r="S6" s="156" t="str">
        <f t="shared" ca="1" si="0"/>
        <v>US</v>
      </c>
      <c r="T6" s="156" t="str">
        <f ca="1">IF(B6="","",IF(ISERROR(MATCH($J6,SorP!$B$1:$B$5661,0)),"",INDIRECT("'SorP'!$A$"&amp;MATCH($J6,SorP!$B$1:$B$5661,0))))</f>
        <v>US-NC</v>
      </c>
      <c r="U6" s="169"/>
      <c r="V6" s="170">
        <f>IF(C6="",NA(),MATCH($B6&amp;$C6,'Smelter Look-up'!$J:$J,0))</f>
        <v>145</v>
      </c>
      <c r="X6" s="171">
        <f t="shared" si="1"/>
        <v>0</v>
      </c>
      <c r="AB6" s="171" t="str">
        <f t="shared" si="2"/>
        <v>MicaImerys Mica Kings Mountain, Inc.</v>
      </c>
    </row>
    <row r="7" spans="1:34" s="171" customFormat="1" ht="20.45">
      <c r="A7" s="200"/>
      <c r="B7" s="150" t="s">
        <v>62</v>
      </c>
      <c r="C7" s="153" t="s">
        <v>77</v>
      </c>
      <c r="D7" s="150" t="s">
        <v>77</v>
      </c>
      <c r="E7" s="150" t="s">
        <v>69</v>
      </c>
      <c r="F7" s="150" t="s">
        <v>78</v>
      </c>
      <c r="G7" s="150" t="s">
        <v>13</v>
      </c>
      <c r="H7" s="208"/>
      <c r="I7" s="209" t="s">
        <v>79</v>
      </c>
      <c r="J7" s="209" t="s">
        <v>80</v>
      </c>
      <c r="K7" s="151"/>
      <c r="L7" s="151"/>
      <c r="M7" s="151"/>
      <c r="N7" s="151"/>
      <c r="O7" s="151"/>
      <c r="P7" s="211"/>
      <c r="Q7" s="152"/>
      <c r="R7" s="150" t="str">
        <f ca="1">IF(ISERROR($V7),"",OFFSET('Smelter Look-up'!$C$4,$V7-4,0)&amp;"")</f>
        <v>Southeastern Performance Minerals, LLC</v>
      </c>
      <c r="S7" s="156" t="str">
        <f t="shared" ca="1" si="0"/>
        <v>US</v>
      </c>
      <c r="T7" s="156" t="str">
        <f ca="1">IF(B7="","",IF(ISERROR(MATCH($J7,SorP!$B$1:$B$5661,0)),"",INDIRECT("'SorP'!$A$"&amp;MATCH($J7,SorP!$B$1:$B$5661,0))))</f>
        <v>US-GA</v>
      </c>
      <c r="U7" s="169"/>
      <c r="V7" s="170">
        <f>IF(C7="",NA(),MATCH($B7&amp;$C7,'Smelter Look-up'!$J:$J,0))</f>
        <v>153</v>
      </c>
      <c r="X7" s="171">
        <f t="shared" si="1"/>
        <v>0</v>
      </c>
      <c r="AB7" s="171" t="str">
        <f t="shared" si="2"/>
        <v>MicaSoutheastern Performance Minerals, LLC</v>
      </c>
    </row>
    <row r="8" spans="1:34" s="171" customFormat="1" ht="20.45">
      <c r="A8" s="200"/>
      <c r="B8" s="150" t="s">
        <v>61</v>
      </c>
      <c r="C8" s="153" t="s">
        <v>81</v>
      </c>
      <c r="D8" s="150" t="s">
        <v>81</v>
      </c>
      <c r="E8" s="150" t="s">
        <v>82</v>
      </c>
      <c r="F8" s="150" t="s">
        <v>83</v>
      </c>
      <c r="G8" s="150" t="s">
        <v>13</v>
      </c>
      <c r="H8" s="208"/>
      <c r="I8" s="209" t="s">
        <v>84</v>
      </c>
      <c r="J8" s="209" t="s">
        <v>85</v>
      </c>
      <c r="K8" s="151"/>
      <c r="L8" s="151"/>
      <c r="M8" s="151"/>
      <c r="N8" s="151"/>
      <c r="O8" s="151"/>
      <c r="P8" s="211"/>
      <c r="Q8" s="152"/>
      <c r="R8" s="150" t="str">
        <f ca="1">IF(ISERROR($V8),"",OFFSET('Smelter Look-up'!$C$4,$V8-4,0)&amp;"")</f>
        <v>Vale – Long Harbour Processing Plant (LHPP)</v>
      </c>
      <c r="S8" s="156" t="str">
        <f t="shared" ca="1" si="0"/>
        <v>CA</v>
      </c>
      <c r="T8" s="156" t="str">
        <f ca="1">IF(B8="","",IF(ISERROR(MATCH($J8,SorP!$B$1:$B$5661,0)),"",INDIRECT("'SorP'!$A$"&amp;MATCH($J8,SorP!$B$1:$B$5661,0))))</f>
        <v>CA-NL</v>
      </c>
      <c r="U8" s="169"/>
      <c r="V8" s="170">
        <f>IF(C8="",NA(),MATCH($B8&amp;$C8,'Smelter Look-up'!$J:$J,0))</f>
        <v>119</v>
      </c>
      <c r="X8" s="171">
        <f t="shared" si="1"/>
        <v>0</v>
      </c>
      <c r="AB8" s="171" t="str">
        <f t="shared" si="2"/>
        <v>CobaltVale – Long Harbour Processing Plant (LHPP)</v>
      </c>
    </row>
    <row r="9" spans="1:34" s="171" customFormat="1" ht="20.45">
      <c r="A9" s="200"/>
      <c r="B9" s="150" t="s">
        <v>61</v>
      </c>
      <c r="C9" s="153" t="s">
        <v>86</v>
      </c>
      <c r="D9" s="150" t="s">
        <v>86</v>
      </c>
      <c r="E9" s="150" t="s">
        <v>82</v>
      </c>
      <c r="F9" s="150" t="s">
        <v>87</v>
      </c>
      <c r="G9" s="150" t="s">
        <v>13</v>
      </c>
      <c r="H9" s="208"/>
      <c r="I9" s="209" t="s">
        <v>88</v>
      </c>
      <c r="J9" s="209" t="s">
        <v>89</v>
      </c>
      <c r="K9" s="151"/>
      <c r="L9" s="151"/>
      <c r="M9" s="151"/>
      <c r="N9" s="151"/>
      <c r="O9" s="151"/>
      <c r="P9" s="211"/>
      <c r="Q9" s="152"/>
      <c r="R9" s="150" t="str">
        <f ca="1">IF(ISERROR($V9),"",OFFSET('Smelter Look-up'!$C$4,$V9-4,0)&amp;"")</f>
        <v>Port Colborne Refinery</v>
      </c>
      <c r="S9" s="156" t="str">
        <f t="shared" ca="1" si="0"/>
        <v>CA</v>
      </c>
      <c r="T9" s="156" t="str">
        <f ca="1">IF(B9="","",IF(ISERROR(MATCH($J9,SorP!$B$1:$B$5661,0)),"",INDIRECT("'SorP'!$A$"&amp;MATCH($J9,SorP!$B$1:$B$5661,0))))</f>
        <v>CA-ON</v>
      </c>
      <c r="U9" s="169"/>
      <c r="V9" s="170">
        <f>IF(C9="",NA(),MATCH($B9&amp;$C9,'Smelter Look-up'!$J:$J,0))</f>
        <v>100</v>
      </c>
      <c r="X9" s="171">
        <f t="shared" si="1"/>
        <v>0</v>
      </c>
      <c r="AB9" s="171" t="str">
        <f t="shared" si="2"/>
        <v>CobaltPort Colborne Refinery</v>
      </c>
    </row>
    <row r="10" spans="1:34" s="171" customFormat="1" ht="20.45">
      <c r="A10" s="200"/>
      <c r="B10" s="150" t="s">
        <v>61</v>
      </c>
      <c r="C10" s="153" t="s">
        <v>90</v>
      </c>
      <c r="D10" s="150" t="s">
        <v>91</v>
      </c>
      <c r="E10" s="150" t="s">
        <v>82</v>
      </c>
      <c r="F10" s="150" t="s">
        <v>92</v>
      </c>
      <c r="G10" s="150" t="s">
        <v>13</v>
      </c>
      <c r="H10" s="208"/>
      <c r="I10" s="209" t="s">
        <v>93</v>
      </c>
      <c r="J10" s="209" t="s">
        <v>89</v>
      </c>
      <c r="K10" s="151"/>
      <c r="L10" s="151"/>
      <c r="M10" s="151"/>
      <c r="N10" s="151"/>
      <c r="O10" s="151"/>
      <c r="P10" s="211"/>
      <c r="Q10" s="152"/>
      <c r="R10" s="150" t="str">
        <f ca="1">IF(ISERROR($V10),"",OFFSET('Smelter Look-up'!$C$4,$V10-4,0)&amp;"")</f>
        <v>Fort Saskatchewan Metals Facility</v>
      </c>
      <c r="S10" s="156" t="str">
        <f t="shared" ca="1" si="0"/>
        <v>CA</v>
      </c>
      <c r="T10" s="156" t="str">
        <f ca="1">IF(B10="","",IF(ISERROR(MATCH($J10,SorP!$B$1:$B$5661,0)),"",INDIRECT("'SorP'!$A$"&amp;MATCH($J10,SorP!$B$1:$B$5661,0))))</f>
        <v>CA-ON</v>
      </c>
      <c r="U10" s="169"/>
      <c r="V10" s="170">
        <f>IF(C10="",NA(),MATCH($B10&amp;$C10,'Smelter Look-up'!$J:$J,0))</f>
        <v>93</v>
      </c>
      <c r="X10" s="171">
        <f t="shared" si="1"/>
        <v>0</v>
      </c>
      <c r="AB10" s="171" t="str">
        <f t="shared" si="2"/>
        <v>CobaltNew Providence Metals Marketing Inc.</v>
      </c>
    </row>
    <row r="11" spans="1:34" s="171" customFormat="1" ht="20.45">
      <c r="A11" s="201"/>
      <c r="B11" s="150" t="s">
        <v>61</v>
      </c>
      <c r="C11" s="153" t="s">
        <v>94</v>
      </c>
      <c r="D11" s="150" t="s">
        <v>94</v>
      </c>
      <c r="E11" s="150" t="s">
        <v>95</v>
      </c>
      <c r="F11" s="150" t="s">
        <v>96</v>
      </c>
      <c r="G11" s="150" t="s">
        <v>13</v>
      </c>
      <c r="H11" s="208"/>
      <c r="I11" s="209" t="s">
        <v>97</v>
      </c>
      <c r="J11" s="209" t="s">
        <v>98</v>
      </c>
      <c r="K11" s="151"/>
      <c r="L11" s="151"/>
      <c r="M11" s="151"/>
      <c r="N11" s="151"/>
      <c r="O11" s="151"/>
      <c r="P11" s="211"/>
      <c r="Q11" s="152"/>
      <c r="R11" s="150" t="str">
        <f ca="1">IF(ISERROR($V11),"",OFFSET('Smelter Look-up'!$C$4,$V11-4,0)&amp;"")</f>
        <v>Glencore Nikkelverk Refinery</v>
      </c>
      <c r="S11" s="156" t="str">
        <f t="shared" ca="1" si="0"/>
        <v>NO</v>
      </c>
      <c r="T11" s="156" t="str">
        <f ca="1">IF(B11="","",IF(ISERROR(MATCH($J11,SorP!$B$1:$B$5661,0)),"",INDIRECT("'SorP'!$A$"&amp;MATCH($J11,SorP!$B$1:$B$5661,0))))</f>
        <v>NO-09</v>
      </c>
      <c r="U11" s="169"/>
      <c r="V11" s="170">
        <f>IF(C11="",NA(),MATCH($B11&amp;$C11,'Smelter Look-up'!$J:$J,0))</f>
        <v>27</v>
      </c>
      <c r="X11" s="171">
        <f t="shared" si="1"/>
        <v>0</v>
      </c>
      <c r="AB11" s="171" t="str">
        <f t="shared" si="2"/>
        <v>CobaltGlencore Nikkelverk Refinery</v>
      </c>
    </row>
    <row r="12" spans="1:34" s="171" customFormat="1" ht="20.45">
      <c r="A12" s="200"/>
      <c r="B12" s="150" t="s">
        <v>61</v>
      </c>
      <c r="C12" s="153" t="s">
        <v>99</v>
      </c>
      <c r="D12" s="150" t="s">
        <v>100</v>
      </c>
      <c r="E12" s="150" t="s">
        <v>101</v>
      </c>
      <c r="F12" s="150" t="s">
        <v>102</v>
      </c>
      <c r="G12" s="150" t="s">
        <v>13</v>
      </c>
      <c r="H12" s="208"/>
      <c r="I12" s="209" t="s">
        <v>103</v>
      </c>
      <c r="J12" s="209" t="s">
        <v>104</v>
      </c>
      <c r="K12" s="151"/>
      <c r="L12" s="151"/>
      <c r="M12" s="151"/>
      <c r="N12" s="151"/>
      <c r="O12" s="151"/>
      <c r="P12" s="211"/>
      <c r="Q12" s="152"/>
      <c r="R12" s="150" t="str">
        <f ca="1">IF(ISERROR($V12),"",OFFSET('Smelter Look-up'!$C$4,$V12-4,0)&amp;"")</f>
        <v>Harima Refinery, Sumitomo Metal Mining</v>
      </c>
      <c r="S12" s="156" t="str">
        <f t="shared" ca="1" si="0"/>
        <v>JP</v>
      </c>
      <c r="T12" s="156" t="str">
        <f ca="1">IF(B12="","",IF(ISERROR(MATCH($J12,SorP!$B$1:$B$5661,0)),"",INDIRECT("'SorP'!$A$"&amp;MATCH($J12,SorP!$B$1:$B$5661,0))))</f>
        <v>JP-28</v>
      </c>
      <c r="U12" s="169"/>
      <c r="V12" s="170">
        <f>IF(C12="",NA(),MATCH($B12&amp;$C12,'Smelter Look-up'!$J:$J,0))</f>
        <v>33</v>
      </c>
      <c r="X12" s="171">
        <f t="shared" si="1"/>
        <v>0</v>
      </c>
      <c r="AB12" s="171" t="str">
        <f t="shared" si="2"/>
        <v>CobaltHarima Refinery</v>
      </c>
    </row>
    <row r="13" spans="1:34" s="171" customFormat="1" ht="20.45">
      <c r="A13" s="200"/>
      <c r="B13" s="150" t="s">
        <v>61</v>
      </c>
      <c r="C13" s="153" t="s">
        <v>100</v>
      </c>
      <c r="D13" s="150" t="s">
        <v>100</v>
      </c>
      <c r="E13" s="150" t="s">
        <v>101</v>
      </c>
      <c r="F13" s="150" t="s">
        <v>102</v>
      </c>
      <c r="G13" s="150" t="s">
        <v>13</v>
      </c>
      <c r="H13" s="208"/>
      <c r="I13" s="209" t="s">
        <v>103</v>
      </c>
      <c r="J13" s="209" t="s">
        <v>104</v>
      </c>
      <c r="K13" s="151"/>
      <c r="L13" s="151"/>
      <c r="M13" s="151"/>
      <c r="N13" s="151"/>
      <c r="O13" s="151"/>
      <c r="P13" s="211"/>
      <c r="Q13" s="152"/>
      <c r="R13" s="150" t="str">
        <f ca="1">IF(ISERROR($V13),"",OFFSET('Smelter Look-up'!$C$4,$V13-4,0)&amp;"")</f>
        <v>Harima Refinery, Sumitomo Metal Mining</v>
      </c>
      <c r="S13" s="156" t="str">
        <f t="shared" ca="1" si="0"/>
        <v>JP</v>
      </c>
      <c r="T13" s="156" t="str">
        <f ca="1">IF(B13="","",IF(ISERROR(MATCH($J13,SorP!$B$1:$B$5661,0)),"",INDIRECT("'SorP'!$A$"&amp;MATCH($J13,SorP!$B$1:$B$5661,0))))</f>
        <v>JP-28</v>
      </c>
      <c r="U13" s="169"/>
      <c r="V13" s="170">
        <f>IF(C13="",NA(),MATCH($B13&amp;$C13,'Smelter Look-up'!$J:$J,0))</f>
        <v>34</v>
      </c>
      <c r="X13" s="171">
        <f t="shared" si="1"/>
        <v>0</v>
      </c>
      <c r="AB13" s="171" t="str">
        <f t="shared" si="2"/>
        <v>CobaltHarima Refinery, Sumitomo Metal Mining</v>
      </c>
    </row>
    <row r="14" spans="1:34" s="171" customFormat="1" ht="20.45">
      <c r="A14" s="201"/>
      <c r="B14" s="150" t="s">
        <v>61</v>
      </c>
      <c r="C14" s="153" t="s">
        <v>105</v>
      </c>
      <c r="D14" s="150" t="s">
        <v>105</v>
      </c>
      <c r="E14" s="150" t="s">
        <v>106</v>
      </c>
      <c r="F14" s="150" t="s">
        <v>107</v>
      </c>
      <c r="G14" s="150" t="s">
        <v>13</v>
      </c>
      <c r="H14" s="208"/>
      <c r="I14" s="209" t="s">
        <v>108</v>
      </c>
      <c r="J14" s="209" t="s">
        <v>109</v>
      </c>
      <c r="K14" s="151"/>
      <c r="L14" s="151"/>
      <c r="M14" s="151"/>
      <c r="N14" s="151"/>
      <c r="O14" s="151"/>
      <c r="P14" s="211"/>
      <c r="Q14" s="152"/>
      <c r="R14" s="150" t="str">
        <f ca="1">IF(ISERROR($V14),"",OFFSET('Smelter Look-up'!$C$4,$V14-4,0)&amp;"")</f>
        <v>ICoNiChem</v>
      </c>
      <c r="S14" s="156" t="str">
        <f t="shared" ca="1" si="0"/>
        <v>GB</v>
      </c>
      <c r="T14" s="156" t="str">
        <f ca="1">IF(B14="","",IF(ISERROR(MATCH($J14,SorP!$B$1:$B$5661,0)),"",INDIRECT("'SorP'!$A$"&amp;MATCH($J14,SorP!$B$1:$B$5661,0))))</f>
        <v>GB-CHW</v>
      </c>
      <c r="U14" s="169"/>
      <c r="V14" s="170">
        <f>IF(C14="",NA(),MATCH($B14&amp;$C14,'Smelter Look-up'!$J:$J,0))</f>
        <v>44</v>
      </c>
      <c r="X14" s="171">
        <f t="shared" si="1"/>
        <v>0</v>
      </c>
      <c r="AB14" s="171" t="str">
        <f t="shared" si="2"/>
        <v>CobaltICoNiChem</v>
      </c>
    </row>
    <row r="15" spans="1:34" s="171" customFormat="1" ht="20.45">
      <c r="A15" s="201"/>
      <c r="B15" s="150" t="s">
        <v>61</v>
      </c>
      <c r="C15" s="153" t="s">
        <v>110</v>
      </c>
      <c r="D15" s="150" t="s">
        <v>110</v>
      </c>
      <c r="E15" s="150" t="s">
        <v>111</v>
      </c>
      <c r="F15" s="150" t="s">
        <v>112</v>
      </c>
      <c r="G15" s="150" t="s">
        <v>13</v>
      </c>
      <c r="H15" s="208"/>
      <c r="I15" s="209" t="s">
        <v>113</v>
      </c>
      <c r="J15" s="209" t="str">
        <f ca="1">IF(ISERROR($V15),"",OFFSET('Smelter Look-up'!$I$4,$V15-4,0))</f>
        <v>Western Australia</v>
      </c>
      <c r="K15" s="151"/>
      <c r="L15" s="151"/>
      <c r="M15" s="151"/>
      <c r="N15" s="151"/>
      <c r="O15" s="151"/>
      <c r="P15" s="211"/>
      <c r="Q15" s="152"/>
      <c r="R15" s="150" t="str">
        <f ca="1">IF(ISERROR($V15),"",OFFSET('Smelter Look-up'!$C$4,$V15-4,0)&amp;"")</f>
        <v>Murrin Murrin Nickel Cobalt Plant</v>
      </c>
      <c r="S15" s="156" t="str">
        <f t="shared" ca="1" si="0"/>
        <v>AU</v>
      </c>
      <c r="T15" s="156" t="str">
        <f ca="1">IF(B15="","",IF(ISERROR(MATCH($J15,SorP!$B$1:$B$5661,0)),"",INDIRECT("'SorP'!$A$"&amp;MATCH($J15,SorP!$B$1:$B$5661,0))))</f>
        <v>AU-WA</v>
      </c>
      <c r="U15" s="169"/>
      <c r="V15" s="170">
        <f>IF(C15="",NA(),MATCH($B15&amp;$C15,'Smelter Look-up'!$J:$J,0))</f>
        <v>83</v>
      </c>
      <c r="X15" s="171">
        <f t="shared" si="1"/>
        <v>0</v>
      </c>
      <c r="AB15" s="171" t="str">
        <f t="shared" si="2"/>
        <v>CobaltMurrin Murrin Nickel Cobalt Plant</v>
      </c>
    </row>
    <row r="16" spans="1:34" s="171" customFormat="1" ht="20.45">
      <c r="A16" s="200"/>
      <c r="B16" s="150" t="s">
        <v>62</v>
      </c>
      <c r="C16" s="153" t="s">
        <v>114</v>
      </c>
      <c r="D16" s="150" t="s">
        <v>114</v>
      </c>
      <c r="E16" s="150" t="s">
        <v>101</v>
      </c>
      <c r="F16" s="150" t="s">
        <v>115</v>
      </c>
      <c r="G16" s="150" t="s">
        <v>13</v>
      </c>
      <c r="H16" s="208"/>
      <c r="I16" s="209" t="s">
        <v>116</v>
      </c>
      <c r="J16" s="209" t="str">
        <f ca="1">IF(ISERROR($V16),"",OFFSET('Smelter Look-up'!$I$4,$V16-4,0))</f>
        <v>Aichi</v>
      </c>
      <c r="K16" s="151"/>
      <c r="L16" s="151"/>
      <c r="M16" s="151"/>
      <c r="N16" s="151"/>
      <c r="O16" s="151"/>
      <c r="P16" s="211"/>
      <c r="Q16" s="152"/>
      <c r="R16" s="150" t="str">
        <f ca="1">IF(ISERROR($V16),"",OFFSET('Smelter Look-up'!$C$4,$V16-4,0)&amp;"")</f>
        <v>Yamaguchi Mica</v>
      </c>
      <c r="S16" s="156" t="str">
        <f t="shared" ca="1" si="0"/>
        <v>JP</v>
      </c>
      <c r="T16" s="156" t="str">
        <f ca="1">IF(B16="","",IF(ISERROR(MATCH($J16,SorP!$B$1:$B$5661,0)),"",INDIRECT("'SorP'!$A$"&amp;MATCH($J16,SorP!$B$1:$B$5661,0))))</f>
        <v>JP-23</v>
      </c>
      <c r="U16" s="169"/>
      <c r="V16" s="170">
        <f>IF(C16="",NA(),MATCH($B16&amp;$C16,'Smelter Look-up'!$J:$J,0))</f>
        <v>160</v>
      </c>
      <c r="X16" s="171">
        <f t="shared" si="1"/>
        <v>0</v>
      </c>
      <c r="AB16" s="171" t="str">
        <f t="shared" si="2"/>
        <v>MicaYamaguchi Mica</v>
      </c>
    </row>
    <row r="17" spans="1:28" s="171" customFormat="1" ht="20.45">
      <c r="A17" s="200"/>
      <c r="B17" s="150" t="s">
        <v>62</v>
      </c>
      <c r="C17" s="153" t="s">
        <v>117</v>
      </c>
      <c r="D17" s="150" t="s">
        <v>117</v>
      </c>
      <c r="E17" s="150" t="s">
        <v>101</v>
      </c>
      <c r="F17" s="150" t="s">
        <v>118</v>
      </c>
      <c r="G17" s="150" t="s">
        <v>13</v>
      </c>
      <c r="H17" s="208"/>
      <c r="I17" s="209" t="s">
        <v>119</v>
      </c>
      <c r="J17" s="209" t="str">
        <f ca="1">IF(ISERROR($V17),"",OFFSET('Smelter Look-up'!$I$4,$V17-4,0))</f>
        <v>Aichi</v>
      </c>
      <c r="K17" s="151"/>
      <c r="L17" s="151"/>
      <c r="M17" s="151"/>
      <c r="N17" s="151"/>
      <c r="O17" s="151"/>
      <c r="P17" s="211"/>
      <c r="Q17" s="152"/>
      <c r="R17" s="150" t="str">
        <f ca="1">IF(ISERROR($V17),"",OFFSET('Smelter Look-up'!$C$4,$V17-4,0)&amp;"")</f>
        <v>Yamaguchi Mica Co., Ltd. Shinshiro Factory</v>
      </c>
      <c r="S17" s="156" t="str">
        <f t="shared" ca="1" si="0"/>
        <v>JP</v>
      </c>
      <c r="T17" s="156" t="str">
        <f ca="1">IF(B17="","",IF(ISERROR(MATCH($J17,SorP!$B$1:$B$5661,0)),"",INDIRECT("'SorP'!$A$"&amp;MATCH($J17,SorP!$B$1:$B$5661,0))))</f>
        <v>JP-23</v>
      </c>
      <c r="U17" s="169"/>
      <c r="V17" s="170">
        <f>IF(C17="",NA(),MATCH($B17&amp;$C17,'Smelter Look-up'!$J:$J,0))</f>
        <v>161</v>
      </c>
      <c r="X17" s="171">
        <f t="shared" si="1"/>
        <v>0</v>
      </c>
      <c r="AB17" s="171" t="str">
        <f t="shared" si="2"/>
        <v>MicaYamaguchi Mica Co., Ltd. Shinshiro Factory</v>
      </c>
    </row>
    <row r="18" spans="1:28" s="171" customFormat="1" ht="20.45">
      <c r="A18" s="200"/>
      <c r="B18" s="150" t="s">
        <v>62</v>
      </c>
      <c r="C18" s="153" t="s">
        <v>120</v>
      </c>
      <c r="D18" s="150" t="s">
        <v>120</v>
      </c>
      <c r="E18" s="150" t="s">
        <v>101</v>
      </c>
      <c r="F18" s="150" t="s">
        <v>121</v>
      </c>
      <c r="G18" s="150" t="s">
        <v>13</v>
      </c>
      <c r="H18" s="208"/>
      <c r="I18" s="209" t="s">
        <v>122</v>
      </c>
      <c r="J18" s="209" t="str">
        <f ca="1">IF(ISERROR($V18),"",OFFSET('Smelter Look-up'!$I$4,$V18-4,0))</f>
        <v>Aichi</v>
      </c>
      <c r="K18" s="151"/>
      <c r="L18" s="151"/>
      <c r="M18" s="151"/>
      <c r="N18" s="151"/>
      <c r="O18" s="151"/>
      <c r="P18" s="211"/>
      <c r="Q18" s="152"/>
      <c r="R18" s="150" t="str">
        <f ca="1">IF(ISERROR($V18),"",OFFSET('Smelter Look-up'!$C$4,$V18-4,0)&amp;"")</f>
        <v>Yamaguchi Mica Co., Ltd. Toyohashi Factory</v>
      </c>
      <c r="S18" s="156" t="str">
        <f t="shared" ca="1" si="0"/>
        <v>JP</v>
      </c>
      <c r="T18" s="156" t="str">
        <f ca="1">IF(B18="","",IF(ISERROR(MATCH($J18,SorP!$B$1:$B$5661,0)),"",INDIRECT("'SorP'!$A$"&amp;MATCH($J18,SorP!$B$1:$B$5661,0))))</f>
        <v>JP-23</v>
      </c>
      <c r="U18" s="169"/>
      <c r="V18" s="170">
        <f>IF(C18="",NA(),MATCH($B18&amp;$C18,'Smelter Look-up'!$J:$J,0))</f>
        <v>162</v>
      </c>
      <c r="X18" s="171">
        <f t="shared" si="1"/>
        <v>0</v>
      </c>
      <c r="AB18" s="171" t="str">
        <f t="shared" si="2"/>
        <v>MicaYamaguchi Mica Co., Ltd. Toyohashi Factory</v>
      </c>
    </row>
    <row r="19" spans="1:28" s="171" customFormat="1" ht="20.45">
      <c r="A19" s="200"/>
      <c r="B19" s="150" t="str">
        <f ca="1">IF(LEN(A19)=0,"",INDEX('Smelter Look-up'!$A:$A,MATCH($A19,'Smelter Look-up'!$E:$E,0)))</f>
        <v/>
      </c>
      <c r="C19" s="153" t="str">
        <f ca="1">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 ca="1">IF(C19="",NA(),MATCH($B19&amp;$C19,'Smelter Look-up'!$J:$J,0))</f>
        <v>#N/A</v>
      </c>
      <c r="X19" s="171">
        <f t="shared" ca="1" si="1"/>
        <v>0</v>
      </c>
      <c r="AB19" s="171" t="str">
        <f t="shared" ca="1" si="2"/>
        <v/>
      </c>
    </row>
    <row r="20" spans="1:28" s="171" customFormat="1" ht="20.45">
      <c r="A20" s="201"/>
      <c r="B20" s="150" t="str">
        <f ca="1">IF(LEN(A20)=0,"",INDEX('Smelter Look-up'!$A:$A,MATCH($A20,'Smelter Look-up'!$E:$E,0)))</f>
        <v/>
      </c>
      <c r="C20" s="153" t="str">
        <f ca="1">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 ca="1">IF(C20="",NA(),MATCH($B20&amp;$C20,'Smelter Look-up'!$J:$J,0))</f>
        <v>#N/A</v>
      </c>
      <c r="X20" s="171">
        <f t="shared" ca="1" si="1"/>
        <v>0</v>
      </c>
      <c r="AB20" s="171" t="str">
        <f t="shared" ca="1" si="2"/>
        <v/>
      </c>
    </row>
    <row r="21" spans="1:28" s="171" customFormat="1" ht="20.45">
      <c r="A21" s="200"/>
      <c r="B21" s="150" t="str">
        <f ca="1">IF(LEN(A21)=0,"",INDEX('Smelter Look-up'!$A:$A,MATCH($A21,'Smelter Look-up'!$E:$E,0)))</f>
        <v/>
      </c>
      <c r="C21" s="153" t="str">
        <f ca="1">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 ca="1">IF(C21="",NA(),MATCH($B21&amp;$C21,'Smelter Look-up'!$J:$J,0))</f>
        <v>#N/A</v>
      </c>
      <c r="X21" s="171">
        <f t="shared" ca="1" si="1"/>
        <v>0</v>
      </c>
      <c r="AB21" s="171" t="str">
        <f t="shared" ca="1" si="2"/>
        <v/>
      </c>
    </row>
    <row r="22" spans="1:28" s="171" customFormat="1" ht="20.45">
      <c r="A22" s="200"/>
      <c r="B22" s="150" t="str">
        <f ca="1">IF(LEN(A22)=0,"",INDEX('Smelter Look-up'!$A:$A,MATCH($A22,'Smelter Look-up'!$E:$E,0)))</f>
        <v/>
      </c>
      <c r="C22" s="153" t="str">
        <f ca="1">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 ca="1">IF(C22="",NA(),MATCH($B22&amp;$C22,'Smelter Look-up'!$J:$J,0))</f>
        <v>#N/A</v>
      </c>
      <c r="X22" s="171">
        <f t="shared" ca="1" si="1"/>
        <v>0</v>
      </c>
      <c r="AB22" s="171" t="str">
        <f t="shared" ca="1" si="2"/>
        <v/>
      </c>
    </row>
    <row r="23" spans="1:28" s="171" customFormat="1" ht="20.45">
      <c r="A23" s="200"/>
      <c r="B23" s="150" t="str">
        <f ca="1">IF(LEN(A23)=0,"",INDEX('Smelter Look-up'!$A:$A,MATCH($A23,'Smelter Look-up'!$E:$E,0)))</f>
        <v/>
      </c>
      <c r="C23" s="153" t="str">
        <f ca="1">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 ca="1">IF(C23="",NA(),MATCH($B23&amp;$C23,'Smelter Look-up'!$J:$J,0))</f>
        <v>#N/A</v>
      </c>
      <c r="X23" s="171">
        <f t="shared" ca="1" si="1"/>
        <v>0</v>
      </c>
      <c r="AB23" s="171" t="str">
        <f t="shared" ca="1" si="2"/>
        <v/>
      </c>
    </row>
    <row r="24" spans="1:28" s="171" customFormat="1" ht="20.45">
      <c r="A24" s="156"/>
      <c r="B24" s="150" t="str">
        <f ca="1">IF(LEN(A24)=0,"",INDEX('Smelter Look-up'!$A:$A,MATCH($A24,'Smelter Look-up'!$E:$E,0)))</f>
        <v/>
      </c>
      <c r="C24" s="153" t="str">
        <f ca="1">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 ca="1">IF(C24="",NA(),MATCH($B24&amp;$C24,'Smelter Look-up'!$J:$J,0))</f>
        <v>#N/A</v>
      </c>
      <c r="X24" s="171">
        <f t="shared" ca="1" si="1"/>
        <v>0</v>
      </c>
      <c r="AB24" s="171" t="str">
        <f t="shared" ca="1" si="2"/>
        <v/>
      </c>
    </row>
    <row r="25" spans="1:28" s="171" customFormat="1" ht="20.45">
      <c r="A25" s="156"/>
      <c r="B25" s="150" t="str">
        <f ca="1">IF(LEN(A25)=0,"",INDEX('Smelter Look-up'!$A:$A,MATCH($A25,'Smelter Look-up'!$E:$E,0)))</f>
        <v/>
      </c>
      <c r="C25" s="153" t="str">
        <f ca="1">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 ca="1">IF(C25="",NA(),MATCH($B25&amp;$C25,'Smelter Look-up'!$J:$J,0))</f>
        <v>#N/A</v>
      </c>
      <c r="X25" s="171">
        <f t="shared" ca="1" si="1"/>
        <v>0</v>
      </c>
      <c r="AB25" s="171" t="str">
        <f t="shared" ca="1" si="2"/>
        <v/>
      </c>
    </row>
    <row r="26" spans="1:28" s="171" customFormat="1" ht="20.45">
      <c r="A26" s="156"/>
      <c r="B26" s="150" t="str">
        <f ca="1">IF(LEN(A26)=0,"",INDEX('Smelter Look-up'!$A:$A,MATCH($A26,'Smelter Look-up'!$E:$E,0)))</f>
        <v/>
      </c>
      <c r="C26" s="153" t="str">
        <f ca="1">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 ca="1">IF(C26="",NA(),MATCH($B26&amp;$C26,'Smelter Look-up'!$J:$J,0))</f>
        <v>#N/A</v>
      </c>
      <c r="X26" s="171">
        <f t="shared" ca="1" si="1"/>
        <v>0</v>
      </c>
      <c r="AB26" s="171" t="str">
        <f t="shared" ca="1" si="2"/>
        <v/>
      </c>
    </row>
    <row r="27" spans="1:28" s="171" customFormat="1" ht="20.45">
      <c r="A27" s="156"/>
      <c r="B27" s="150" t="str">
        <f ca="1">IF(LEN(A27)=0,"",INDEX('Smelter Look-up'!$A:$A,MATCH($A27,'Smelter Look-up'!$E:$E,0)))</f>
        <v/>
      </c>
      <c r="C27" s="153" t="str">
        <f ca="1">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 ca="1">IF(C27="",NA(),MATCH($B27&amp;$C27,'Smelter Look-up'!$J:$J,0))</f>
        <v>#N/A</v>
      </c>
      <c r="X27" s="171">
        <f t="shared" ca="1" si="1"/>
        <v>0</v>
      </c>
      <c r="AB27" s="171" t="str">
        <f t="shared" ca="1" si="2"/>
        <v/>
      </c>
    </row>
    <row r="28" spans="1:28" s="171" customFormat="1" ht="20.45">
      <c r="A28" s="156"/>
      <c r="B28" s="150" t="str">
        <f ca="1">IF(LEN(A28)=0,"",INDEX('Smelter Look-up'!$A:$A,MATCH($A28,'Smelter Look-up'!$E:$E,0)))</f>
        <v/>
      </c>
      <c r="C28" s="153" t="str">
        <f ca="1">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 ca="1">IF(C28="",NA(),MATCH($B28&amp;$C28,'Smelter Look-up'!$J:$J,0))</f>
        <v>#N/A</v>
      </c>
      <c r="X28" s="171">
        <f t="shared" ca="1" si="1"/>
        <v>0</v>
      </c>
      <c r="AB28" s="171" t="str">
        <f t="shared" ca="1" si="2"/>
        <v/>
      </c>
    </row>
    <row r="29" spans="1:28" s="171" customFormat="1" ht="20.45">
      <c r="A29" s="156"/>
      <c r="B29" s="150" t="str">
        <f ca="1">IF(LEN(A29)=0,"",INDEX('Smelter Look-up'!$A:$A,MATCH($A29,'Smelter Look-up'!$E:$E,0)))</f>
        <v/>
      </c>
      <c r="C29" s="153" t="str">
        <f ca="1">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 ca="1">IF(C29="",NA(),MATCH($B29&amp;$C29,'Smelter Look-up'!$J:$J,0))</f>
        <v>#N/A</v>
      </c>
      <c r="X29" s="171">
        <f t="shared" ca="1" si="1"/>
        <v>0</v>
      </c>
      <c r="AB29" s="171" t="str">
        <f t="shared" ca="1" si="2"/>
        <v/>
      </c>
    </row>
    <row r="30" spans="1:28" s="171" customFormat="1" ht="20.45">
      <c r="A30" s="156"/>
      <c r="B30" s="150" t="str">
        <f ca="1">IF(LEN(A30)=0,"",INDEX('Smelter Look-up'!$A:$A,MATCH($A30,'Smelter Look-up'!$E:$E,0)))</f>
        <v/>
      </c>
      <c r="C30" s="153" t="str">
        <f ca="1">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 ca="1">IF(C30="",NA(),MATCH($B30&amp;$C30,'Smelter Look-up'!$J:$J,0))</f>
        <v>#N/A</v>
      </c>
      <c r="X30" s="171">
        <f t="shared" ca="1" si="1"/>
        <v>0</v>
      </c>
      <c r="AB30" s="171" t="str">
        <f t="shared" ca="1" si="2"/>
        <v/>
      </c>
    </row>
    <row r="31" spans="1:28" s="171" customFormat="1" ht="20.45">
      <c r="A31" s="156"/>
      <c r="B31" s="150" t="str">
        <f ca="1">IF(LEN(A31)=0,"",INDEX('Smelter Look-up'!$A:$A,MATCH($A31,'Smelter Look-up'!$E:$E,0)))</f>
        <v/>
      </c>
      <c r="C31" s="153" t="str">
        <f ca="1">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 ca="1">IF(C31="",NA(),MATCH($B31&amp;$C31,'Smelter Look-up'!$J:$J,0))</f>
        <v>#N/A</v>
      </c>
      <c r="X31" s="171">
        <f t="shared" ca="1" si="1"/>
        <v>0</v>
      </c>
      <c r="AB31" s="171" t="str">
        <f t="shared" ca="1" si="2"/>
        <v/>
      </c>
    </row>
    <row r="32" spans="1:28" s="171" customFormat="1" ht="20.45">
      <c r="A32" s="156"/>
      <c r="B32" s="150" t="str">
        <f ca="1">IF(LEN(A32)=0,"",INDEX('Smelter Look-up'!$A:$A,MATCH($A32,'Smelter Look-up'!$E:$E,0)))</f>
        <v/>
      </c>
      <c r="C32" s="153" t="str">
        <f ca="1">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 ca="1">IF(C32="",NA(),MATCH($B32&amp;$C32,'Smelter Look-up'!$J:$J,0))</f>
        <v>#N/A</v>
      </c>
      <c r="X32" s="171">
        <f t="shared" ca="1" si="1"/>
        <v>0</v>
      </c>
      <c r="AB32" s="171" t="str">
        <f t="shared" ca="1" si="2"/>
        <v/>
      </c>
    </row>
    <row r="33" spans="1:28" s="171" customFormat="1" ht="20.45">
      <c r="A33" s="156"/>
      <c r="B33" s="150" t="str">
        <f ca="1">IF(LEN(A33)=0,"",INDEX('Smelter Look-up'!$A:$A,MATCH($A33,'Smelter Look-up'!$E:$E,0)))</f>
        <v/>
      </c>
      <c r="C33" s="153" t="str">
        <f ca="1">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 ca="1">IF(C33="",NA(),MATCH($B33&amp;$C33,'Smelter Look-up'!$J:$J,0))</f>
        <v>#N/A</v>
      </c>
      <c r="X33" s="171">
        <f t="shared" ca="1" si="1"/>
        <v>0</v>
      </c>
      <c r="AB33" s="171" t="str">
        <f t="shared" ca="1" si="2"/>
        <v/>
      </c>
    </row>
    <row r="34" spans="1:28" s="171" customFormat="1" ht="20.45">
      <c r="A34" s="156"/>
      <c r="B34" s="150" t="str">
        <f ca="1">IF(LEN(A34)=0,"",INDEX('Smelter Look-up'!$A:$A,MATCH($A34,'Smelter Look-up'!$E:$E,0)))</f>
        <v/>
      </c>
      <c r="C34" s="153" t="str">
        <f ca="1">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 ca="1">IF(C34="",NA(),MATCH($B34&amp;$C34,'Smelter Look-up'!$J:$J,0))</f>
        <v>#N/A</v>
      </c>
      <c r="X34" s="171">
        <f t="shared" ca="1" si="1"/>
        <v>0</v>
      </c>
      <c r="AB34" s="171" t="str">
        <f t="shared" ca="1" si="2"/>
        <v/>
      </c>
    </row>
    <row r="35" spans="1:28" s="171" customFormat="1" ht="20.45">
      <c r="A35" s="156"/>
      <c r="B35" s="150" t="str">
        <f ca="1">IF(LEN(A35)=0,"",INDEX('Smelter Look-up'!$A:$A,MATCH($A35,'Smelter Look-up'!$E:$E,0)))</f>
        <v/>
      </c>
      <c r="C35" s="153" t="str">
        <f ca="1">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 ca="1">IF(C35="",NA(),MATCH($B35&amp;$C35,'Smelter Look-up'!$J:$J,0))</f>
        <v>#N/A</v>
      </c>
      <c r="X35" s="171">
        <f t="shared" ca="1" si="1"/>
        <v>0</v>
      </c>
      <c r="AB35" s="171" t="str">
        <f t="shared" ca="1" si="2"/>
        <v/>
      </c>
    </row>
    <row r="36" spans="1:28" s="171" customFormat="1" ht="20.45">
      <c r="A36" s="156"/>
      <c r="B36" s="150" t="str">
        <f ca="1">IF(LEN(A36)=0,"",INDEX('Smelter Look-up'!$A:$A,MATCH($A36,'Smelter Look-up'!$E:$E,0)))</f>
        <v/>
      </c>
      <c r="C36" s="153" t="str">
        <f ca="1">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 ca="1">IF(C36="",NA(),MATCH($B36&amp;$C36,'Smelter Look-up'!$J:$J,0))</f>
        <v>#N/A</v>
      </c>
      <c r="X36" s="171">
        <f t="shared" ca="1" si="1"/>
        <v>0</v>
      </c>
      <c r="AB36" s="171" t="str">
        <f t="shared" ca="1" si="2"/>
        <v/>
      </c>
    </row>
    <row r="37" spans="1:28" s="171" customFormat="1" ht="20.45">
      <c r="A37" s="156"/>
      <c r="B37" s="150" t="str">
        <f ca="1">IF(LEN(A37)=0,"",INDEX('Smelter Look-up'!$A:$A,MATCH($A37,'Smelter Look-up'!$E:$E,0)))</f>
        <v/>
      </c>
      <c r="C37" s="153" t="str">
        <f ca="1">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 ca="1">IF(C37="",NA(),MATCH($B37&amp;$C37,'Smelter Look-up'!$J:$J,0))</f>
        <v>#N/A</v>
      </c>
      <c r="X37" s="171">
        <f t="shared" ca="1" si="1"/>
        <v>0</v>
      </c>
      <c r="AB37" s="171" t="str">
        <f t="shared" ca="1" si="2"/>
        <v/>
      </c>
    </row>
    <row r="38" spans="1:28" s="171" customFormat="1" ht="20.45">
      <c r="A38" s="156"/>
      <c r="B38" s="150" t="str">
        <f ca="1">IF(LEN(A38)=0,"",INDEX('Smelter Look-up'!$A:$A,MATCH($A38,'Smelter Look-up'!$E:$E,0)))</f>
        <v/>
      </c>
      <c r="C38" s="153" t="str">
        <f ca="1">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 ca="1">IF(C38="",NA(),MATCH($B38&amp;$C38,'Smelter Look-up'!$J:$J,0))</f>
        <v>#N/A</v>
      </c>
      <c r="X38" s="171">
        <f t="shared" ca="1" si="1"/>
        <v>0</v>
      </c>
      <c r="AB38" s="171" t="str">
        <f t="shared" ca="1" si="2"/>
        <v/>
      </c>
    </row>
    <row r="39" spans="1:28" s="171" customFormat="1" ht="20.45">
      <c r="A39" s="156"/>
      <c r="B39" s="150" t="str">
        <f ca="1">IF(LEN(A39)=0,"",INDEX('Smelter Look-up'!$A:$A,MATCH($A39,'Smelter Look-up'!$E:$E,0)))</f>
        <v/>
      </c>
      <c r="C39" s="153" t="str">
        <f ca="1">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 ca="1">IF(C39="",NA(),MATCH($B39&amp;$C39,'Smelter Look-up'!$J:$J,0))</f>
        <v>#N/A</v>
      </c>
      <c r="X39" s="171">
        <f t="shared" ca="1" si="1"/>
        <v>0</v>
      </c>
      <c r="AB39" s="171" t="str">
        <f t="shared" ca="1" si="2"/>
        <v/>
      </c>
    </row>
    <row r="40" spans="1:28" s="171" customFormat="1" ht="20.45">
      <c r="A40" s="156"/>
      <c r="B40" s="150" t="str">
        <f ca="1">IF(LEN(A40)=0,"",INDEX('Smelter Look-up'!$A:$A,MATCH($A40,'Smelter Look-up'!$E:$E,0)))</f>
        <v/>
      </c>
      <c r="C40" s="153" t="str">
        <f ca="1">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 ca="1">IF(C40="",NA(),MATCH($B40&amp;$C40,'Smelter Look-up'!$J:$J,0))</f>
        <v>#N/A</v>
      </c>
      <c r="X40" s="171">
        <f t="shared" ca="1" si="1"/>
        <v>0</v>
      </c>
      <c r="AB40" s="171" t="str">
        <f t="shared" ca="1" si="2"/>
        <v/>
      </c>
    </row>
    <row r="41" spans="1:28" s="171" customFormat="1" ht="20.45">
      <c r="A41" s="156"/>
      <c r="B41" s="150" t="str">
        <f ca="1">IF(LEN(A41)=0,"",INDEX('Smelter Look-up'!$A:$A,MATCH($A41,'Smelter Look-up'!$E:$E,0)))</f>
        <v/>
      </c>
      <c r="C41" s="153" t="str">
        <f ca="1">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 ca="1">IF(C41="",NA(),MATCH($B41&amp;$C41,'Smelter Look-up'!$J:$J,0))</f>
        <v>#N/A</v>
      </c>
      <c r="X41" s="171">
        <f t="shared" ca="1" si="1"/>
        <v>0</v>
      </c>
      <c r="AB41" s="171" t="str">
        <f t="shared" ca="1" si="2"/>
        <v/>
      </c>
    </row>
    <row r="42" spans="1:28" s="171" customFormat="1" ht="20.45">
      <c r="A42" s="156"/>
      <c r="B42" s="150" t="str">
        <f ca="1">IF(LEN(A42)=0,"",INDEX('Smelter Look-up'!$A:$A,MATCH($A42,'Smelter Look-up'!$E:$E,0)))</f>
        <v/>
      </c>
      <c r="C42" s="153" t="str">
        <f ca="1">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 ca="1">IF(C42="",NA(),MATCH($B42&amp;$C42,'Smelter Look-up'!$J:$J,0))</f>
        <v>#N/A</v>
      </c>
      <c r="X42" s="171">
        <f t="shared" ca="1" si="1"/>
        <v>0</v>
      </c>
      <c r="AB42" s="171" t="str">
        <f t="shared" ca="1" si="2"/>
        <v/>
      </c>
    </row>
    <row r="43" spans="1:28" s="171" customFormat="1" ht="20.45">
      <c r="A43" s="156"/>
      <c r="B43" s="150" t="str">
        <f ca="1">IF(LEN(A43)=0,"",INDEX('Smelter Look-up'!$A:$A,MATCH($A43,'Smelter Look-up'!$E:$E,0)))</f>
        <v/>
      </c>
      <c r="C43" s="153" t="str">
        <f ca="1">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 ca="1">IF(C43="",NA(),MATCH($B43&amp;$C43,'Smelter Look-up'!$J:$J,0))</f>
        <v>#N/A</v>
      </c>
      <c r="X43" s="171">
        <f t="shared" ca="1" si="1"/>
        <v>0</v>
      </c>
      <c r="AB43" s="171" t="str">
        <f t="shared" ca="1" si="2"/>
        <v/>
      </c>
    </row>
    <row r="44" spans="1:28" s="171" customFormat="1" ht="20.45">
      <c r="A44" s="156"/>
      <c r="B44" s="150" t="str">
        <f ca="1">IF(LEN(A44)=0,"",INDEX('Smelter Look-up'!$A:$A,MATCH($A44,'Smelter Look-up'!$E:$E,0)))</f>
        <v/>
      </c>
      <c r="C44" s="153" t="str">
        <f ca="1">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 ca="1">IF(C44="",NA(),MATCH($B44&amp;$C44,'Smelter Look-up'!$J:$J,0))</f>
        <v>#N/A</v>
      </c>
      <c r="X44" s="171">
        <f t="shared" ca="1" si="1"/>
        <v>0</v>
      </c>
      <c r="AB44" s="171" t="str">
        <f t="shared" ca="1" si="2"/>
        <v/>
      </c>
    </row>
    <row r="45" spans="1:28" s="171" customFormat="1" ht="20.45">
      <c r="A45" s="156"/>
      <c r="B45" s="150" t="str">
        <f ca="1">IF(LEN(A45)=0,"",INDEX('Smelter Look-up'!$A:$A,MATCH($A45,'Smelter Look-up'!$E:$E,0)))</f>
        <v/>
      </c>
      <c r="C45" s="153" t="str">
        <f ca="1">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 ca="1">IF(C45="",NA(),MATCH($B45&amp;$C45,'Smelter Look-up'!$J:$J,0))</f>
        <v>#N/A</v>
      </c>
      <c r="X45" s="171">
        <f t="shared" ca="1" si="1"/>
        <v>0</v>
      </c>
      <c r="AB45" s="171" t="str">
        <f t="shared" ca="1" si="2"/>
        <v/>
      </c>
    </row>
    <row r="46" spans="1:28" s="171" customFormat="1" ht="20.45">
      <c r="A46" s="156"/>
      <c r="B46" s="150" t="str">
        <f ca="1">IF(LEN(A46)=0,"",INDEX('Smelter Look-up'!$A:$A,MATCH($A46,'Smelter Look-up'!$E:$E,0)))</f>
        <v/>
      </c>
      <c r="C46" s="153" t="str">
        <f ca="1">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 ca="1">IF(C46="",NA(),MATCH($B46&amp;$C46,'Smelter Look-up'!$J:$J,0))</f>
        <v>#N/A</v>
      </c>
      <c r="X46" s="171">
        <f t="shared" ca="1" si="1"/>
        <v>0</v>
      </c>
      <c r="AB46" s="171" t="str">
        <f t="shared" ca="1" si="2"/>
        <v/>
      </c>
    </row>
    <row r="47" spans="1:28" s="171" customFormat="1" ht="20.45">
      <c r="A47" s="156"/>
      <c r="B47" s="150" t="str">
        <f ca="1">IF(LEN(A47)=0,"",INDEX('Smelter Look-up'!$A:$A,MATCH($A47,'Smelter Look-up'!$E:$E,0)))</f>
        <v/>
      </c>
      <c r="C47" s="153" t="str">
        <f ca="1">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 ca="1">IF(C47="",NA(),MATCH($B47&amp;$C47,'Smelter Look-up'!$J:$J,0))</f>
        <v>#N/A</v>
      </c>
      <c r="X47" s="171">
        <f t="shared" ca="1" si="1"/>
        <v>0</v>
      </c>
      <c r="AB47" s="171" t="str">
        <f t="shared" ca="1" si="2"/>
        <v/>
      </c>
    </row>
    <row r="48" spans="1:28" s="171" customFormat="1" ht="20.45">
      <c r="A48" s="156"/>
      <c r="B48" s="150" t="str">
        <f ca="1">IF(LEN(A48)=0,"",INDEX('Smelter Look-up'!$A:$A,MATCH($A48,'Smelter Look-up'!$E:$E,0)))</f>
        <v/>
      </c>
      <c r="C48" s="153" t="str">
        <f ca="1">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 ca="1">IF(C48="",NA(),MATCH($B48&amp;$C48,'Smelter Look-up'!$J:$J,0))</f>
        <v>#N/A</v>
      </c>
      <c r="X48" s="171">
        <f t="shared" ca="1" si="1"/>
        <v>0</v>
      </c>
      <c r="AB48" s="171" t="str">
        <f t="shared" ca="1" si="2"/>
        <v/>
      </c>
    </row>
    <row r="49" spans="1:28" s="171" customFormat="1" ht="20.45">
      <c r="A49" s="156"/>
      <c r="B49" s="150" t="str">
        <f ca="1">IF(LEN(A49)=0,"",INDEX('Smelter Look-up'!$A:$A,MATCH($A49,'Smelter Look-up'!$E:$E,0)))</f>
        <v/>
      </c>
      <c r="C49" s="153" t="str">
        <f ca="1">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 ca="1">IF(C49="",NA(),MATCH($B49&amp;$C49,'Smelter Look-up'!$J:$J,0))</f>
        <v>#N/A</v>
      </c>
      <c r="X49" s="171">
        <f t="shared" ca="1" si="1"/>
        <v>0</v>
      </c>
      <c r="AB49" s="171" t="str">
        <f t="shared" ca="1" si="2"/>
        <v/>
      </c>
    </row>
    <row r="50" spans="1:28" s="171" customFormat="1" ht="20.45">
      <c r="A50" s="156"/>
      <c r="B50" s="150" t="str">
        <f ca="1">IF(LEN(A50)=0,"",INDEX('Smelter Look-up'!$A:$A,MATCH($A50,'Smelter Look-up'!$E:$E,0)))</f>
        <v/>
      </c>
      <c r="C50" s="153" t="str">
        <f ca="1">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 ca="1">IF(C50="",NA(),MATCH($B50&amp;$C50,'Smelter Look-up'!$J:$J,0))</f>
        <v>#N/A</v>
      </c>
      <c r="X50" s="171">
        <f t="shared" ca="1" si="1"/>
        <v>0</v>
      </c>
      <c r="AB50" s="171" t="str">
        <f t="shared" ca="1" si="2"/>
        <v/>
      </c>
    </row>
    <row r="51" spans="1:28" s="171" customFormat="1" ht="20.45">
      <c r="A51" s="156"/>
      <c r="B51" s="150" t="str">
        <f ca="1">IF(LEN(A51)=0,"",INDEX('Smelter Look-up'!$A:$A,MATCH($A51,'Smelter Look-up'!$E:$E,0)))</f>
        <v/>
      </c>
      <c r="C51" s="153" t="str">
        <f ca="1">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 ca="1">IF(C51="",NA(),MATCH($B51&amp;$C51,'Smelter Look-up'!$J:$J,0))</f>
        <v>#N/A</v>
      </c>
      <c r="X51" s="171">
        <f t="shared" ca="1" si="1"/>
        <v>0</v>
      </c>
      <c r="AB51" s="171" t="str">
        <f t="shared" ca="1" si="2"/>
        <v/>
      </c>
    </row>
    <row r="52" spans="1:28" s="171" customFormat="1" ht="20.45">
      <c r="A52" s="156"/>
      <c r="B52" s="150" t="str">
        <f ca="1">IF(LEN(A52)=0,"",INDEX('Smelter Look-up'!$A:$A,MATCH($A52,'Smelter Look-up'!$E:$E,0)))</f>
        <v/>
      </c>
      <c r="C52" s="153" t="str">
        <f ca="1">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 ca="1">IF(C52="",NA(),MATCH($B52&amp;$C52,'Smelter Look-up'!$J:$J,0))</f>
        <v>#N/A</v>
      </c>
      <c r="X52" s="171">
        <f t="shared" ca="1" si="1"/>
        <v>0</v>
      </c>
      <c r="AB52" s="171" t="str">
        <f t="shared" ca="1" si="2"/>
        <v/>
      </c>
    </row>
    <row r="53" spans="1:28" s="171" customFormat="1" ht="20.45">
      <c r="A53" s="156"/>
      <c r="B53" s="150" t="str">
        <f ca="1">IF(LEN(A53)=0,"",INDEX('Smelter Look-up'!$A:$A,MATCH($A53,'Smelter Look-up'!$E:$E,0)))</f>
        <v/>
      </c>
      <c r="C53" s="153" t="str">
        <f ca="1">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 ca="1">IF(C53="",NA(),MATCH($B53&amp;$C53,'Smelter Look-up'!$J:$J,0))</f>
        <v>#N/A</v>
      </c>
      <c r="X53" s="171">
        <f t="shared" ca="1" si="1"/>
        <v>0</v>
      </c>
      <c r="AB53" s="171" t="str">
        <f t="shared" ca="1" si="2"/>
        <v/>
      </c>
    </row>
    <row r="54" spans="1:28" s="171" customFormat="1" ht="20.45">
      <c r="A54" s="156"/>
      <c r="B54" s="150" t="str">
        <f ca="1">IF(LEN(A54)=0,"",INDEX('Smelter Look-up'!$A:$A,MATCH($A54,'Smelter Look-up'!$E:$E,0)))</f>
        <v/>
      </c>
      <c r="C54" s="153" t="str">
        <f ca="1">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 ca="1">IF(C54="",NA(),MATCH($B54&amp;$C54,'Smelter Look-up'!$J:$J,0))</f>
        <v>#N/A</v>
      </c>
      <c r="X54" s="171">
        <f t="shared" ca="1" si="1"/>
        <v>0</v>
      </c>
      <c r="AB54" s="171" t="str">
        <f t="shared" ca="1" si="2"/>
        <v/>
      </c>
    </row>
    <row r="55" spans="1:28" s="171" customFormat="1" ht="20.45">
      <c r="A55" s="156"/>
      <c r="B55" s="150" t="str">
        <f ca="1">IF(LEN(A55)=0,"",INDEX('Smelter Look-up'!$A:$A,MATCH($A55,'Smelter Look-up'!$E:$E,0)))</f>
        <v/>
      </c>
      <c r="C55" s="153" t="str">
        <f ca="1">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 ca="1">IF(C55="",NA(),MATCH($B55&amp;$C55,'Smelter Look-up'!$J:$J,0))</f>
        <v>#N/A</v>
      </c>
      <c r="X55" s="171">
        <f t="shared" ca="1" si="1"/>
        <v>0</v>
      </c>
      <c r="AB55" s="171" t="str">
        <f t="shared" ca="1" si="2"/>
        <v/>
      </c>
    </row>
    <row r="56" spans="1:28" s="171" customFormat="1" ht="20.45">
      <c r="A56" s="156"/>
      <c r="B56" s="150" t="str">
        <f ca="1">IF(LEN(A56)=0,"",INDEX('Smelter Look-up'!$A:$A,MATCH($A56,'Smelter Look-up'!$E:$E,0)))</f>
        <v/>
      </c>
      <c r="C56" s="153" t="str">
        <f ca="1">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 ca="1">IF(C56="",NA(),MATCH($B56&amp;$C56,'Smelter Look-up'!$J:$J,0))</f>
        <v>#N/A</v>
      </c>
      <c r="X56" s="171">
        <f t="shared" ca="1" si="1"/>
        <v>0</v>
      </c>
      <c r="AB56" s="171" t="str">
        <f t="shared" ca="1" si="2"/>
        <v/>
      </c>
    </row>
    <row r="57" spans="1:28" s="171" customFormat="1" ht="20.45">
      <c r="A57" s="156"/>
      <c r="B57" s="150" t="str">
        <f ca="1">IF(LEN(A57)=0,"",INDEX('Smelter Look-up'!$A:$A,MATCH($A57,'Smelter Look-up'!$E:$E,0)))</f>
        <v/>
      </c>
      <c r="C57" s="153" t="str">
        <f ca="1">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 ca="1">IF(C57="",NA(),MATCH($B57&amp;$C57,'Smelter Look-up'!$J:$J,0))</f>
        <v>#N/A</v>
      </c>
      <c r="X57" s="171">
        <f t="shared" ca="1" si="1"/>
        <v>0</v>
      </c>
      <c r="AB57" s="171" t="str">
        <f t="shared" ca="1" si="2"/>
        <v/>
      </c>
    </row>
    <row r="58" spans="1:28" s="171" customFormat="1" ht="20.45">
      <c r="A58" s="156"/>
      <c r="B58" s="150" t="str">
        <f ca="1">IF(LEN(A58)=0,"",INDEX('Smelter Look-up'!$A:$A,MATCH($A58,'Smelter Look-up'!$E:$E,0)))</f>
        <v/>
      </c>
      <c r="C58" s="153" t="str">
        <f ca="1">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 ca="1">IF(C58="",NA(),MATCH($B58&amp;$C58,'Smelter Look-up'!$J:$J,0))</f>
        <v>#N/A</v>
      </c>
      <c r="X58" s="171">
        <f t="shared" ca="1" si="1"/>
        <v>0</v>
      </c>
      <c r="AB58" s="171" t="str">
        <f t="shared" ca="1" si="2"/>
        <v/>
      </c>
    </row>
    <row r="59" spans="1:28" s="171" customFormat="1" ht="20.45">
      <c r="A59" s="156"/>
      <c r="B59" s="150" t="str">
        <f ca="1">IF(LEN(A59)=0,"",INDEX('Smelter Look-up'!$A:$A,MATCH($A59,'Smelter Look-up'!$E:$E,0)))</f>
        <v/>
      </c>
      <c r="C59" s="153" t="str">
        <f ca="1">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 ca="1">IF(C59="",NA(),MATCH($B59&amp;$C59,'Smelter Look-up'!$J:$J,0))</f>
        <v>#N/A</v>
      </c>
      <c r="X59" s="171">
        <f t="shared" ca="1" si="1"/>
        <v>0</v>
      </c>
      <c r="AB59" s="171" t="str">
        <f t="shared" ca="1" si="2"/>
        <v/>
      </c>
    </row>
    <row r="60" spans="1:28" s="171" customFormat="1" ht="20.45">
      <c r="A60" s="156"/>
      <c r="B60" s="150" t="str">
        <f ca="1">IF(LEN(A60)=0,"",INDEX('Smelter Look-up'!$A:$A,MATCH($A60,'Smelter Look-up'!$E:$E,0)))</f>
        <v/>
      </c>
      <c r="C60" s="153" t="str">
        <f ca="1">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 ca="1">IF(C60="",NA(),MATCH($B60&amp;$C60,'Smelter Look-up'!$J:$J,0))</f>
        <v>#N/A</v>
      </c>
      <c r="X60" s="171">
        <f t="shared" ca="1" si="1"/>
        <v>0</v>
      </c>
      <c r="AB60" s="171" t="str">
        <f t="shared" ca="1" si="2"/>
        <v/>
      </c>
    </row>
    <row r="61" spans="1:28" s="171" customFormat="1" ht="20.45">
      <c r="A61" s="156"/>
      <c r="B61" s="150" t="str">
        <f ca="1">IF(LEN(A61)=0,"",INDEX('Smelter Look-up'!$A:$A,MATCH($A61,'Smelter Look-up'!$E:$E,0)))</f>
        <v/>
      </c>
      <c r="C61" s="153" t="str">
        <f ca="1">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 ca="1">IF(C61="",NA(),MATCH($B61&amp;$C61,'Smelter Look-up'!$J:$J,0))</f>
        <v>#N/A</v>
      </c>
      <c r="X61" s="171">
        <f t="shared" ca="1" si="1"/>
        <v>0</v>
      </c>
      <c r="AB61" s="171" t="str">
        <f t="shared" ca="1" si="2"/>
        <v/>
      </c>
    </row>
    <row r="62" spans="1:28" s="171" customFormat="1" ht="20.45">
      <c r="A62" s="156"/>
      <c r="B62" s="150" t="str">
        <f ca="1">IF(LEN(A62)=0,"",INDEX('Smelter Look-up'!$A:$A,MATCH($A62,'Smelter Look-up'!$E:$E,0)))</f>
        <v/>
      </c>
      <c r="C62" s="153" t="str">
        <f ca="1">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 ca="1">IF(C62="",NA(),MATCH($B62&amp;$C62,'Smelter Look-up'!$J:$J,0))</f>
        <v>#N/A</v>
      </c>
      <c r="X62" s="171">
        <f t="shared" ca="1" si="1"/>
        <v>0</v>
      </c>
      <c r="AB62" s="171" t="str">
        <f t="shared" ca="1" si="2"/>
        <v/>
      </c>
    </row>
    <row r="63" spans="1:28" s="171" customFormat="1" ht="20.45">
      <c r="A63" s="156"/>
      <c r="B63" s="150" t="str">
        <f ca="1">IF(LEN(A63)=0,"",INDEX('Smelter Look-up'!$A:$A,MATCH($A63,'Smelter Look-up'!$E:$E,0)))</f>
        <v/>
      </c>
      <c r="C63" s="153" t="str">
        <f ca="1">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 ca="1">IF(C63="",NA(),MATCH($B63&amp;$C63,'Smelter Look-up'!$J:$J,0))</f>
        <v>#N/A</v>
      </c>
      <c r="X63" s="171">
        <f t="shared" ref="X63:X126" ca="1" si="3">IF(AND(C63="Smelter not listed",OR(LEN(D63)=0,LEN(E63)=0)),1,0)</f>
        <v>0</v>
      </c>
      <c r="AB63" s="171" t="str">
        <f t="shared" ref="AB63:AB126" ca="1" si="4">B63&amp;C63</f>
        <v/>
      </c>
    </row>
    <row r="64" spans="1:28" s="171" customFormat="1" ht="20.45">
      <c r="A64" s="156"/>
      <c r="B64" s="150" t="str">
        <f ca="1">IF(LEN(A64)=0,"",INDEX('Smelter Look-up'!$A:$A,MATCH($A64,'Smelter Look-up'!$E:$E,0)))</f>
        <v/>
      </c>
      <c r="C64" s="153" t="str">
        <f ca="1">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 ca="1">IF(C64="",NA(),MATCH($B64&amp;$C64,'Smelter Look-up'!$J:$J,0))</f>
        <v>#N/A</v>
      </c>
      <c r="X64" s="171">
        <f t="shared" ca="1" si="3"/>
        <v>0</v>
      </c>
      <c r="AB64" s="171" t="str">
        <f t="shared" ca="1" si="4"/>
        <v/>
      </c>
    </row>
    <row r="65" spans="1:28" s="171" customFormat="1" ht="20.45">
      <c r="A65" s="156"/>
      <c r="B65" s="150" t="str">
        <f ca="1">IF(LEN(A65)=0,"",INDEX('Smelter Look-up'!$A:$A,MATCH($A65,'Smelter Look-up'!$E:$E,0)))</f>
        <v/>
      </c>
      <c r="C65" s="153" t="str">
        <f ca="1">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 ca="1">IF(C65="",NA(),MATCH($B65&amp;$C65,'Smelter Look-up'!$J:$J,0))</f>
        <v>#N/A</v>
      </c>
      <c r="X65" s="171">
        <f t="shared" ca="1" si="3"/>
        <v>0</v>
      </c>
      <c r="AB65" s="171" t="str">
        <f t="shared" ca="1" si="4"/>
        <v/>
      </c>
    </row>
    <row r="66" spans="1:28" s="171" customFormat="1" ht="20.45">
      <c r="A66" s="156"/>
      <c r="B66" s="150" t="str">
        <f ca="1">IF(LEN(A66)=0,"",INDEX('Smelter Look-up'!$A:$A,MATCH($A66,'Smelter Look-up'!$E:$E,0)))</f>
        <v/>
      </c>
      <c r="C66" s="153" t="str">
        <f ca="1">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 ca="1">IF(C66="",NA(),MATCH($B66&amp;$C66,'Smelter Look-up'!$J:$J,0))</f>
        <v>#N/A</v>
      </c>
      <c r="X66" s="171">
        <f t="shared" ca="1" si="3"/>
        <v>0</v>
      </c>
      <c r="AB66" s="171" t="str">
        <f t="shared" ca="1" si="4"/>
        <v/>
      </c>
    </row>
    <row r="67" spans="1:28" s="171" customFormat="1" ht="20.45">
      <c r="A67" s="156"/>
      <c r="B67" s="150" t="str">
        <f ca="1">IF(LEN(A67)=0,"",INDEX('Smelter Look-up'!$A:$A,MATCH($A67,'Smelter Look-up'!$E:$E,0)))</f>
        <v/>
      </c>
      <c r="C67" s="153" t="str">
        <f ca="1">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 ca="1">IF(C67="",NA(),MATCH($B67&amp;$C67,'Smelter Look-up'!$J:$J,0))</f>
        <v>#N/A</v>
      </c>
      <c r="X67" s="171">
        <f t="shared" ca="1" si="3"/>
        <v>0</v>
      </c>
      <c r="AB67" s="171" t="str">
        <f t="shared" ca="1" si="4"/>
        <v/>
      </c>
    </row>
    <row r="68" spans="1:28" s="171" customFormat="1" ht="20.45">
      <c r="A68" s="156"/>
      <c r="B68" s="150" t="str">
        <f ca="1">IF(LEN(A68)=0,"",INDEX('Smelter Look-up'!$A:$A,MATCH($A68,'Smelter Look-up'!$E:$E,0)))</f>
        <v/>
      </c>
      <c r="C68" s="153" t="str">
        <f ca="1">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 ca="1">IF(C68="",NA(),MATCH($B68&amp;$C68,'Smelter Look-up'!$J:$J,0))</f>
        <v>#N/A</v>
      </c>
      <c r="X68" s="171">
        <f t="shared" ca="1" si="3"/>
        <v>0</v>
      </c>
      <c r="AB68" s="171" t="str">
        <f t="shared" ca="1" si="4"/>
        <v/>
      </c>
    </row>
    <row r="69" spans="1:28" s="171" customFormat="1" ht="20.45">
      <c r="A69" s="156"/>
      <c r="B69" s="150" t="str">
        <f ca="1">IF(LEN(A69)=0,"",INDEX('Smelter Look-up'!$A:$A,MATCH($A69,'Smelter Look-up'!$E:$E,0)))</f>
        <v/>
      </c>
      <c r="C69" s="153" t="str">
        <f ca="1">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 ca="1">IF(C69="",NA(),MATCH($B69&amp;$C69,'Smelter Look-up'!$J:$J,0))</f>
        <v>#N/A</v>
      </c>
      <c r="X69" s="171">
        <f t="shared" ca="1" si="3"/>
        <v>0</v>
      </c>
      <c r="AB69" s="171" t="str">
        <f t="shared" ca="1" si="4"/>
        <v/>
      </c>
    </row>
    <row r="70" spans="1:28" s="171" customFormat="1" ht="20.45">
      <c r="A70" s="156"/>
      <c r="B70" s="150" t="str">
        <f ca="1">IF(LEN(A70)=0,"",INDEX('Smelter Look-up'!$A:$A,MATCH($A70,'Smelter Look-up'!$E:$E,0)))</f>
        <v/>
      </c>
      <c r="C70" s="153" t="str">
        <f ca="1">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 ca="1">IF(C70="",NA(),MATCH($B70&amp;$C70,'Smelter Look-up'!$J:$J,0))</f>
        <v>#N/A</v>
      </c>
      <c r="X70" s="171">
        <f t="shared" ca="1" si="3"/>
        <v>0</v>
      </c>
      <c r="AB70" s="171" t="str">
        <f t="shared" ca="1" si="4"/>
        <v/>
      </c>
    </row>
    <row r="71" spans="1:28" s="171" customFormat="1" ht="20.45">
      <c r="A71" s="156"/>
      <c r="B71" s="150" t="str">
        <f ca="1">IF(LEN(A71)=0,"",INDEX('Smelter Look-up'!$A:$A,MATCH($A71,'Smelter Look-up'!$E:$E,0)))</f>
        <v/>
      </c>
      <c r="C71" s="153" t="str">
        <f ca="1">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 ca="1">IF(C71="",NA(),MATCH($B71&amp;$C71,'Smelter Look-up'!$J:$J,0))</f>
        <v>#N/A</v>
      </c>
      <c r="X71" s="171">
        <f t="shared" ca="1" si="3"/>
        <v>0</v>
      </c>
      <c r="AB71" s="171" t="str">
        <f t="shared" ca="1" si="4"/>
        <v/>
      </c>
    </row>
    <row r="72" spans="1:28" s="171" customFormat="1" ht="20.45">
      <c r="A72" s="156"/>
      <c r="B72" s="150" t="str">
        <f ca="1">IF(LEN(A72)=0,"",INDEX('Smelter Look-up'!$A:$A,MATCH($A72,'Smelter Look-up'!$E:$E,0)))</f>
        <v/>
      </c>
      <c r="C72" s="153" t="str">
        <f ca="1">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 ca="1">IF(C72="",NA(),MATCH($B72&amp;$C72,'Smelter Look-up'!$J:$J,0))</f>
        <v>#N/A</v>
      </c>
      <c r="X72" s="171">
        <f t="shared" ca="1" si="3"/>
        <v>0</v>
      </c>
      <c r="AB72" s="171" t="str">
        <f t="shared" ca="1" si="4"/>
        <v/>
      </c>
    </row>
    <row r="73" spans="1:28" s="171" customFormat="1" ht="20.45">
      <c r="A73" s="156"/>
      <c r="B73" s="150" t="str">
        <f ca="1">IF(LEN(A73)=0,"",INDEX('Smelter Look-up'!$A:$A,MATCH($A73,'Smelter Look-up'!$E:$E,0)))</f>
        <v/>
      </c>
      <c r="C73" s="153" t="str">
        <f ca="1">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 ca="1">IF(C73="",NA(),MATCH($B73&amp;$C73,'Smelter Look-up'!$J:$J,0))</f>
        <v>#N/A</v>
      </c>
      <c r="X73" s="171">
        <f t="shared" ca="1" si="3"/>
        <v>0</v>
      </c>
      <c r="AB73" s="171" t="str">
        <f t="shared" ca="1" si="4"/>
        <v/>
      </c>
    </row>
    <row r="74" spans="1:28" s="171" customFormat="1" ht="20.45">
      <c r="A74" s="156"/>
      <c r="B74" s="150" t="str">
        <f ca="1">IF(LEN(A74)=0,"",INDEX('Smelter Look-up'!$A:$A,MATCH($A74,'Smelter Look-up'!$E:$E,0)))</f>
        <v/>
      </c>
      <c r="C74" s="153" t="str">
        <f ca="1">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 ca="1">IF(C74="",NA(),MATCH($B74&amp;$C74,'Smelter Look-up'!$J:$J,0))</f>
        <v>#N/A</v>
      </c>
      <c r="X74" s="171">
        <f t="shared" ca="1" si="3"/>
        <v>0</v>
      </c>
      <c r="AB74" s="171" t="str">
        <f t="shared" ca="1" si="4"/>
        <v/>
      </c>
    </row>
    <row r="75" spans="1:28" s="171" customFormat="1" ht="20.45">
      <c r="A75" s="156"/>
      <c r="B75" s="150" t="str">
        <f ca="1">IF(LEN(A75)=0,"",INDEX('Smelter Look-up'!$A:$A,MATCH($A75,'Smelter Look-up'!$E:$E,0)))</f>
        <v/>
      </c>
      <c r="C75" s="153" t="str">
        <f ca="1">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 ca="1">IF(C75="",NA(),MATCH($B75&amp;$C75,'Smelter Look-up'!$J:$J,0))</f>
        <v>#N/A</v>
      </c>
      <c r="X75" s="171">
        <f t="shared" ca="1" si="3"/>
        <v>0</v>
      </c>
      <c r="AB75" s="171" t="str">
        <f t="shared" ca="1" si="4"/>
        <v/>
      </c>
    </row>
    <row r="76" spans="1:28" s="171" customFormat="1" ht="20.45">
      <c r="A76" s="156"/>
      <c r="B76" s="150" t="str">
        <f ca="1">IF(LEN(A76)=0,"",INDEX('Smelter Look-up'!$A:$A,MATCH($A76,'Smelter Look-up'!$E:$E,0)))</f>
        <v/>
      </c>
      <c r="C76" s="153" t="str">
        <f ca="1">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 ca="1">IF(C76="",NA(),MATCH($B76&amp;$C76,'Smelter Look-up'!$J:$J,0))</f>
        <v>#N/A</v>
      </c>
      <c r="X76" s="171">
        <f t="shared" ca="1" si="3"/>
        <v>0</v>
      </c>
      <c r="AB76" s="171" t="str">
        <f t="shared" ca="1" si="4"/>
        <v/>
      </c>
    </row>
    <row r="77" spans="1:28" s="171" customFormat="1" ht="20.45">
      <c r="A77" s="156"/>
      <c r="B77" s="150" t="str">
        <f ca="1">IF(LEN(A77)=0,"",INDEX('Smelter Look-up'!$A:$A,MATCH($A77,'Smelter Look-up'!$E:$E,0)))</f>
        <v/>
      </c>
      <c r="C77" s="153" t="str">
        <f ca="1">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 ca="1">IF(C77="",NA(),MATCH($B77&amp;$C77,'Smelter Look-up'!$J:$J,0))</f>
        <v>#N/A</v>
      </c>
      <c r="X77" s="171">
        <f t="shared" ca="1" si="3"/>
        <v>0</v>
      </c>
      <c r="AB77" s="171" t="str">
        <f t="shared" ca="1" si="4"/>
        <v/>
      </c>
    </row>
    <row r="78" spans="1:28" s="171" customFormat="1" ht="20.45">
      <c r="A78" s="156"/>
      <c r="B78" s="150" t="str">
        <f ca="1">IF(LEN(A78)=0,"",INDEX('Smelter Look-up'!$A:$A,MATCH($A78,'Smelter Look-up'!$E:$E,0)))</f>
        <v/>
      </c>
      <c r="C78" s="153" t="str">
        <f ca="1">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 ca="1">IF(C78="",NA(),MATCH($B78&amp;$C78,'Smelter Look-up'!$J:$J,0))</f>
        <v>#N/A</v>
      </c>
      <c r="X78" s="171">
        <f t="shared" ca="1" si="3"/>
        <v>0</v>
      </c>
      <c r="AB78" s="171" t="str">
        <f t="shared" ca="1" si="4"/>
        <v/>
      </c>
    </row>
    <row r="79" spans="1:28" s="171" customFormat="1" ht="20.45">
      <c r="A79" s="156"/>
      <c r="B79" s="150" t="str">
        <f ca="1">IF(LEN(A79)=0,"",INDEX('Smelter Look-up'!$A:$A,MATCH($A79,'Smelter Look-up'!$E:$E,0)))</f>
        <v/>
      </c>
      <c r="C79" s="153" t="str">
        <f ca="1">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 ca="1">IF(C79="",NA(),MATCH($B79&amp;$C79,'Smelter Look-up'!$J:$J,0))</f>
        <v>#N/A</v>
      </c>
      <c r="X79" s="171">
        <f t="shared" ca="1" si="3"/>
        <v>0</v>
      </c>
      <c r="AB79" s="171" t="str">
        <f t="shared" ca="1" si="4"/>
        <v/>
      </c>
    </row>
    <row r="80" spans="1:28" s="171" customFormat="1" ht="20.45">
      <c r="A80" s="156"/>
      <c r="B80" s="150" t="str">
        <f ca="1">IF(LEN(A80)=0,"",INDEX('Smelter Look-up'!$A:$A,MATCH($A80,'Smelter Look-up'!$E:$E,0)))</f>
        <v/>
      </c>
      <c r="C80" s="153" t="str">
        <f ca="1">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 ca="1">IF(C80="",NA(),MATCH($B80&amp;$C80,'Smelter Look-up'!$J:$J,0))</f>
        <v>#N/A</v>
      </c>
      <c r="X80" s="171">
        <f t="shared" ca="1" si="3"/>
        <v>0</v>
      </c>
      <c r="AB80" s="171" t="str">
        <f t="shared" ca="1" si="4"/>
        <v/>
      </c>
    </row>
    <row r="81" spans="1:28" s="171" customFormat="1" ht="20.45">
      <c r="A81" s="156"/>
      <c r="B81" s="150" t="str">
        <f ca="1">IF(LEN(A81)=0,"",INDEX('Smelter Look-up'!$A:$A,MATCH($A81,'Smelter Look-up'!$E:$E,0)))</f>
        <v/>
      </c>
      <c r="C81" s="153" t="str">
        <f ca="1">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 ca="1">IF(C81="",NA(),MATCH($B81&amp;$C81,'Smelter Look-up'!$J:$J,0))</f>
        <v>#N/A</v>
      </c>
      <c r="X81" s="171">
        <f t="shared" ca="1" si="3"/>
        <v>0</v>
      </c>
      <c r="AB81" s="171" t="str">
        <f t="shared" ca="1" si="4"/>
        <v/>
      </c>
    </row>
    <row r="82" spans="1:28" s="171" customFormat="1" ht="20.45">
      <c r="A82" s="156"/>
      <c r="B82" s="150" t="str">
        <f ca="1">IF(LEN(A82)=0,"",INDEX('Smelter Look-up'!$A:$A,MATCH($A82,'Smelter Look-up'!$E:$E,0)))</f>
        <v/>
      </c>
      <c r="C82" s="153" t="str">
        <f ca="1">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 ca="1">IF(C82="",NA(),MATCH($B82&amp;$C82,'Smelter Look-up'!$J:$J,0))</f>
        <v>#N/A</v>
      </c>
      <c r="X82" s="171">
        <f t="shared" ca="1" si="3"/>
        <v>0</v>
      </c>
      <c r="AB82" s="171" t="str">
        <f t="shared" ca="1" si="4"/>
        <v/>
      </c>
    </row>
    <row r="83" spans="1:28" s="171" customFormat="1" ht="20.45">
      <c r="A83" s="156"/>
      <c r="B83" s="150" t="str">
        <f ca="1">IF(LEN(A83)=0,"",INDEX('Smelter Look-up'!$A:$A,MATCH($A83,'Smelter Look-up'!$E:$E,0)))</f>
        <v/>
      </c>
      <c r="C83" s="153" t="str">
        <f ca="1">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 ca="1">IF(C83="",NA(),MATCH($B83&amp;$C83,'Smelter Look-up'!$J:$J,0))</f>
        <v>#N/A</v>
      </c>
      <c r="X83" s="171">
        <f t="shared" ca="1" si="3"/>
        <v>0</v>
      </c>
      <c r="AB83" s="171" t="str">
        <f t="shared" ca="1" si="4"/>
        <v/>
      </c>
    </row>
    <row r="84" spans="1:28" s="171" customFormat="1" ht="20.45">
      <c r="A84" s="156"/>
      <c r="B84" s="150" t="str">
        <f ca="1">IF(LEN(A84)=0,"",INDEX('Smelter Look-up'!$A:$A,MATCH($A84,'Smelter Look-up'!$E:$E,0)))</f>
        <v/>
      </c>
      <c r="C84" s="153" t="str">
        <f ca="1">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 ca="1">IF(C84="",NA(),MATCH($B84&amp;$C84,'Smelter Look-up'!$J:$J,0))</f>
        <v>#N/A</v>
      </c>
      <c r="X84" s="171">
        <f t="shared" ca="1" si="3"/>
        <v>0</v>
      </c>
      <c r="AB84" s="171" t="str">
        <f t="shared" ca="1" si="4"/>
        <v/>
      </c>
    </row>
    <row r="85" spans="1:28" s="171" customFormat="1" ht="20.45">
      <c r="A85" s="156"/>
      <c r="B85" s="150" t="str">
        <f ca="1">IF(LEN(A85)=0,"",INDEX('Smelter Look-up'!$A:$A,MATCH($A85,'Smelter Look-up'!$E:$E,0)))</f>
        <v/>
      </c>
      <c r="C85" s="153" t="str">
        <f ca="1">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 ca="1">IF(C85="",NA(),MATCH($B85&amp;$C85,'Smelter Look-up'!$J:$J,0))</f>
        <v>#N/A</v>
      </c>
      <c r="X85" s="171">
        <f t="shared" ca="1" si="3"/>
        <v>0</v>
      </c>
      <c r="AB85" s="171" t="str">
        <f t="shared" ca="1" si="4"/>
        <v/>
      </c>
    </row>
    <row r="86" spans="1:28" s="171" customFormat="1" ht="20.45">
      <c r="A86" s="156"/>
      <c r="B86" s="150" t="str">
        <f ca="1">IF(LEN(A86)=0,"",INDEX('Smelter Look-up'!$A:$A,MATCH($A86,'Smelter Look-up'!$E:$E,0)))</f>
        <v/>
      </c>
      <c r="C86" s="153" t="str">
        <f ca="1">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 ca="1">IF(C86="",NA(),MATCH($B86&amp;$C86,'Smelter Look-up'!$J:$J,0))</f>
        <v>#N/A</v>
      </c>
      <c r="X86" s="171">
        <f t="shared" ca="1" si="3"/>
        <v>0</v>
      </c>
      <c r="AB86" s="171" t="str">
        <f t="shared" ca="1" si="4"/>
        <v/>
      </c>
    </row>
    <row r="87" spans="1:28" s="171" customFormat="1" ht="20.45">
      <c r="A87" s="156"/>
      <c r="B87" s="150" t="str">
        <f ca="1">IF(LEN(A87)=0,"",INDEX('Smelter Look-up'!$A:$A,MATCH($A87,'Smelter Look-up'!$E:$E,0)))</f>
        <v/>
      </c>
      <c r="C87" s="153" t="str">
        <f ca="1">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 ca="1">IF(C87="",NA(),MATCH($B87&amp;$C87,'Smelter Look-up'!$J:$J,0))</f>
        <v>#N/A</v>
      </c>
      <c r="X87" s="171">
        <f t="shared" ca="1" si="3"/>
        <v>0</v>
      </c>
      <c r="AB87" s="171" t="str">
        <f t="shared" ca="1" si="4"/>
        <v/>
      </c>
    </row>
    <row r="88" spans="1:28" s="171" customFormat="1" ht="20.45">
      <c r="A88" s="156"/>
      <c r="B88" s="150" t="str">
        <f ca="1">IF(LEN(A88)=0,"",INDEX('Smelter Look-up'!$A:$A,MATCH($A88,'Smelter Look-up'!$E:$E,0)))</f>
        <v/>
      </c>
      <c r="C88" s="153" t="str">
        <f ca="1">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 ca="1">IF(C88="",NA(),MATCH($B88&amp;$C88,'Smelter Look-up'!$J:$J,0))</f>
        <v>#N/A</v>
      </c>
      <c r="X88" s="171">
        <f t="shared" ca="1" si="3"/>
        <v>0</v>
      </c>
      <c r="AB88" s="171" t="str">
        <f t="shared" ca="1" si="4"/>
        <v/>
      </c>
    </row>
    <row r="89" spans="1:28" s="171" customFormat="1" ht="20.45">
      <c r="A89" s="156"/>
      <c r="B89" s="150" t="str">
        <f ca="1">IF(LEN(A89)=0,"",INDEX('Smelter Look-up'!$A:$A,MATCH($A89,'Smelter Look-up'!$E:$E,0)))</f>
        <v/>
      </c>
      <c r="C89" s="153" t="str">
        <f ca="1">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 ca="1">IF(C89="",NA(),MATCH($B89&amp;$C89,'Smelter Look-up'!$J:$J,0))</f>
        <v>#N/A</v>
      </c>
      <c r="X89" s="171">
        <f t="shared" ca="1" si="3"/>
        <v>0</v>
      </c>
      <c r="AB89" s="171" t="str">
        <f t="shared" ca="1" si="4"/>
        <v/>
      </c>
    </row>
    <row r="90" spans="1:28" s="171" customFormat="1" ht="20.45">
      <c r="A90" s="156"/>
      <c r="B90" s="150" t="str">
        <f ca="1">IF(LEN(A90)=0,"",INDEX('Smelter Look-up'!$A:$A,MATCH($A90,'Smelter Look-up'!$E:$E,0)))</f>
        <v/>
      </c>
      <c r="C90" s="153" t="str">
        <f ca="1">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 ca="1">IF(C90="",NA(),MATCH($B90&amp;$C90,'Smelter Look-up'!$J:$J,0))</f>
        <v>#N/A</v>
      </c>
      <c r="X90" s="171">
        <f t="shared" ca="1" si="3"/>
        <v>0</v>
      </c>
      <c r="AB90" s="171" t="str">
        <f t="shared" ca="1" si="4"/>
        <v/>
      </c>
    </row>
    <row r="91" spans="1:28" s="171" customFormat="1" ht="20.45">
      <c r="A91" s="156"/>
      <c r="B91" s="150" t="str">
        <f ca="1">IF(LEN(A91)=0,"",INDEX('Smelter Look-up'!$A:$A,MATCH($A91,'Smelter Look-up'!$E:$E,0)))</f>
        <v/>
      </c>
      <c r="C91" s="153" t="str">
        <f ca="1">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 ca="1">IF(C91="",NA(),MATCH($B91&amp;$C91,'Smelter Look-up'!$J:$J,0))</f>
        <v>#N/A</v>
      </c>
      <c r="X91" s="171">
        <f t="shared" ca="1" si="3"/>
        <v>0</v>
      </c>
      <c r="AB91" s="171" t="str">
        <f t="shared" ca="1" si="4"/>
        <v/>
      </c>
    </row>
    <row r="92" spans="1:28" s="171" customFormat="1" ht="20.45">
      <c r="A92" s="156"/>
      <c r="B92" s="150" t="str">
        <f ca="1">IF(LEN(A92)=0,"",INDEX('Smelter Look-up'!$A:$A,MATCH($A92,'Smelter Look-up'!$E:$E,0)))</f>
        <v/>
      </c>
      <c r="C92" s="153" t="str">
        <f ca="1">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 ca="1">IF(C92="",NA(),MATCH($B92&amp;$C92,'Smelter Look-up'!$J:$J,0))</f>
        <v>#N/A</v>
      </c>
      <c r="X92" s="171">
        <f t="shared" ca="1" si="3"/>
        <v>0</v>
      </c>
      <c r="AB92" s="171" t="str">
        <f t="shared" ca="1" si="4"/>
        <v/>
      </c>
    </row>
    <row r="93" spans="1:28" s="171" customFormat="1" ht="20.45">
      <c r="A93" s="156"/>
      <c r="B93" s="150" t="str">
        <f ca="1">IF(LEN(A93)=0,"",INDEX('Smelter Look-up'!$A:$A,MATCH($A93,'Smelter Look-up'!$E:$E,0)))</f>
        <v/>
      </c>
      <c r="C93" s="153" t="str">
        <f ca="1">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 ca="1">IF(C93="",NA(),MATCH($B93&amp;$C93,'Smelter Look-up'!$J:$J,0))</f>
        <v>#N/A</v>
      </c>
      <c r="X93" s="171">
        <f t="shared" ca="1" si="3"/>
        <v>0</v>
      </c>
      <c r="AB93" s="171" t="str">
        <f t="shared" ca="1" si="4"/>
        <v/>
      </c>
    </row>
    <row r="94" spans="1:28" s="171" customFormat="1" ht="20.45">
      <c r="A94" s="156"/>
      <c r="B94" s="150" t="str">
        <f ca="1">IF(LEN(A94)=0,"",INDEX('Smelter Look-up'!$A:$A,MATCH($A94,'Smelter Look-up'!$E:$E,0)))</f>
        <v/>
      </c>
      <c r="C94" s="153" t="str">
        <f ca="1">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 ca="1">IF(C94="",NA(),MATCH($B94&amp;$C94,'Smelter Look-up'!$J:$J,0))</f>
        <v>#N/A</v>
      </c>
      <c r="X94" s="171">
        <f t="shared" ca="1" si="3"/>
        <v>0</v>
      </c>
      <c r="AB94" s="171" t="str">
        <f t="shared" ca="1" si="4"/>
        <v/>
      </c>
    </row>
    <row r="95" spans="1:28" s="171" customFormat="1" ht="20.45">
      <c r="A95" s="156"/>
      <c r="B95" s="150" t="str">
        <f ca="1">IF(LEN(A95)=0,"",INDEX('Smelter Look-up'!$A:$A,MATCH($A95,'Smelter Look-up'!$E:$E,0)))</f>
        <v/>
      </c>
      <c r="C95" s="153" t="str">
        <f ca="1">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 ca="1">IF(C95="",NA(),MATCH($B95&amp;$C95,'Smelter Look-up'!$J:$J,0))</f>
        <v>#N/A</v>
      </c>
      <c r="X95" s="171">
        <f t="shared" ca="1" si="3"/>
        <v>0</v>
      </c>
      <c r="AB95" s="171" t="str">
        <f t="shared" ca="1" si="4"/>
        <v/>
      </c>
    </row>
    <row r="96" spans="1:28" s="171" customFormat="1" ht="20.45">
      <c r="A96" s="156"/>
      <c r="B96" s="150" t="str">
        <f ca="1">IF(LEN(A96)=0,"",INDEX('Smelter Look-up'!$A:$A,MATCH($A96,'Smelter Look-up'!$E:$E,0)))</f>
        <v/>
      </c>
      <c r="C96" s="153" t="str">
        <f ca="1">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 ca="1">IF(C96="",NA(),MATCH($B96&amp;$C96,'Smelter Look-up'!$J:$J,0))</f>
        <v>#N/A</v>
      </c>
      <c r="X96" s="171">
        <f t="shared" ca="1" si="3"/>
        <v>0</v>
      </c>
      <c r="AB96" s="171" t="str">
        <f t="shared" ca="1" si="4"/>
        <v/>
      </c>
    </row>
    <row r="97" spans="1:28" s="171" customFormat="1" ht="20.45">
      <c r="A97" s="156"/>
      <c r="B97" s="150" t="str">
        <f ca="1">IF(LEN(A97)=0,"",INDEX('Smelter Look-up'!$A:$A,MATCH($A97,'Smelter Look-up'!$E:$E,0)))</f>
        <v/>
      </c>
      <c r="C97" s="153" t="str">
        <f ca="1">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 ca="1">IF(C97="",NA(),MATCH($B97&amp;$C97,'Smelter Look-up'!$J:$J,0))</f>
        <v>#N/A</v>
      </c>
      <c r="X97" s="171">
        <f t="shared" ca="1" si="3"/>
        <v>0</v>
      </c>
      <c r="AB97" s="171" t="str">
        <f t="shared" ca="1" si="4"/>
        <v/>
      </c>
    </row>
    <row r="98" spans="1:28" s="171" customFormat="1" ht="20.45">
      <c r="A98" s="156"/>
      <c r="B98" s="150" t="str">
        <f ca="1">IF(LEN(A98)=0,"",INDEX('Smelter Look-up'!$A:$A,MATCH($A98,'Smelter Look-up'!$E:$E,0)))</f>
        <v/>
      </c>
      <c r="C98" s="153" t="str">
        <f ca="1">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 ca="1">IF(C98="",NA(),MATCH($B98&amp;$C98,'Smelter Look-up'!$J:$J,0))</f>
        <v>#N/A</v>
      </c>
      <c r="X98" s="171">
        <f t="shared" ca="1" si="3"/>
        <v>0</v>
      </c>
      <c r="AB98" s="171" t="str">
        <f t="shared" ca="1" si="4"/>
        <v/>
      </c>
    </row>
    <row r="99" spans="1:28" s="171" customFormat="1" ht="20.45">
      <c r="A99" s="156"/>
      <c r="B99" s="150" t="str">
        <f ca="1">IF(LEN(A99)=0,"",INDEX('Smelter Look-up'!$A:$A,MATCH($A99,'Smelter Look-up'!$E:$E,0)))</f>
        <v/>
      </c>
      <c r="C99" s="153" t="str">
        <f ca="1">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 ca="1">IF(C99="",NA(),MATCH($B99&amp;$C99,'Smelter Look-up'!$J:$J,0))</f>
        <v>#N/A</v>
      </c>
      <c r="X99" s="171">
        <f t="shared" ca="1" si="3"/>
        <v>0</v>
      </c>
      <c r="AB99" s="171" t="str">
        <f t="shared" ca="1" si="4"/>
        <v/>
      </c>
    </row>
    <row r="100" spans="1:28" s="171" customFormat="1" ht="20.45">
      <c r="A100" s="156"/>
      <c r="B100" s="150" t="str">
        <f ca="1">IF(LEN(A100)=0,"",INDEX('Smelter Look-up'!$A:$A,MATCH($A100,'Smelter Look-up'!$E:$E,0)))</f>
        <v/>
      </c>
      <c r="C100" s="153" t="str">
        <f ca="1">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 ca="1">IF(C100="",NA(),MATCH($B100&amp;$C100,'Smelter Look-up'!$J:$J,0))</f>
        <v>#N/A</v>
      </c>
      <c r="X100" s="171">
        <f t="shared" ca="1" si="3"/>
        <v>0</v>
      </c>
      <c r="AB100" s="171" t="str">
        <f t="shared" ca="1" si="4"/>
        <v/>
      </c>
    </row>
    <row r="101" spans="1:28" s="171" customFormat="1" ht="20.45">
      <c r="A101" s="156"/>
      <c r="B101" s="150" t="str">
        <f ca="1">IF(LEN(A101)=0,"",INDEX('Smelter Look-up'!$A:$A,MATCH($A101,'Smelter Look-up'!$E:$E,0)))</f>
        <v/>
      </c>
      <c r="C101" s="153" t="str">
        <f ca="1">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 ca="1">IF(C101="",NA(),MATCH($B101&amp;$C101,'Smelter Look-up'!$J:$J,0))</f>
        <v>#N/A</v>
      </c>
      <c r="X101" s="171">
        <f t="shared" ca="1" si="3"/>
        <v>0</v>
      </c>
      <c r="AB101" s="171" t="str">
        <f t="shared" ca="1" si="4"/>
        <v/>
      </c>
    </row>
    <row r="102" spans="1:28" s="171" customFormat="1" ht="20.45">
      <c r="A102" s="156"/>
      <c r="B102" s="150" t="str">
        <f ca="1">IF(LEN(A102)=0,"",INDEX('Smelter Look-up'!$A:$A,MATCH($A102,'Smelter Look-up'!$E:$E,0)))</f>
        <v/>
      </c>
      <c r="C102" s="153" t="str">
        <f ca="1">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 ca="1">IF(C102="",NA(),MATCH($B102&amp;$C102,'Smelter Look-up'!$J:$J,0))</f>
        <v>#N/A</v>
      </c>
      <c r="X102" s="171">
        <f t="shared" ca="1" si="3"/>
        <v>0</v>
      </c>
      <c r="AB102" s="171" t="str">
        <f t="shared" ca="1" si="4"/>
        <v/>
      </c>
    </row>
    <row r="103" spans="1:28" s="171" customFormat="1" ht="20.45">
      <c r="A103" s="156"/>
      <c r="B103" s="150" t="str">
        <f ca="1">IF(LEN(A103)=0,"",INDEX('Smelter Look-up'!$A:$A,MATCH($A103,'Smelter Look-up'!$E:$E,0)))</f>
        <v/>
      </c>
      <c r="C103" s="153" t="str">
        <f ca="1">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 ca="1">IF(C103="",NA(),MATCH($B103&amp;$C103,'Smelter Look-up'!$J:$J,0))</f>
        <v>#N/A</v>
      </c>
      <c r="X103" s="171">
        <f t="shared" ca="1" si="3"/>
        <v>0</v>
      </c>
      <c r="AB103" s="171" t="str">
        <f t="shared" ca="1" si="4"/>
        <v/>
      </c>
    </row>
    <row r="104" spans="1:28" s="171" customFormat="1" ht="20.45">
      <c r="A104" s="156"/>
      <c r="B104" s="150" t="str">
        <f ca="1">IF(LEN(A104)=0,"",INDEX('Smelter Look-up'!$A:$A,MATCH($A104,'Smelter Look-up'!$E:$E,0)))</f>
        <v/>
      </c>
      <c r="C104" s="153" t="str">
        <f ca="1">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 ca="1">IF(C104="",NA(),MATCH($B104&amp;$C104,'Smelter Look-up'!$J:$J,0))</f>
        <v>#N/A</v>
      </c>
      <c r="X104" s="171">
        <f t="shared" ca="1" si="3"/>
        <v>0</v>
      </c>
      <c r="AB104" s="171" t="str">
        <f t="shared" ca="1" si="4"/>
        <v/>
      </c>
    </row>
    <row r="105" spans="1:28" s="171" customFormat="1" ht="20.45">
      <c r="A105" s="156"/>
      <c r="B105" s="150" t="str">
        <f ca="1">IF(LEN(A105)=0,"",INDEX('Smelter Look-up'!$A:$A,MATCH($A105,'Smelter Look-up'!$E:$E,0)))</f>
        <v/>
      </c>
      <c r="C105" s="153" t="str">
        <f ca="1">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 ca="1">IF(C105="",NA(),MATCH($B105&amp;$C105,'Smelter Look-up'!$J:$J,0))</f>
        <v>#N/A</v>
      </c>
      <c r="X105" s="171">
        <f t="shared" ca="1" si="3"/>
        <v>0</v>
      </c>
      <c r="AB105" s="171" t="str">
        <f t="shared" ca="1" si="4"/>
        <v/>
      </c>
    </row>
    <row r="106" spans="1:28" s="171" customFormat="1" ht="20.45">
      <c r="A106" s="156"/>
      <c r="B106" s="150" t="str">
        <f ca="1">IF(LEN(A106)=0,"",INDEX('Smelter Look-up'!$A:$A,MATCH($A106,'Smelter Look-up'!$E:$E,0)))</f>
        <v/>
      </c>
      <c r="C106" s="153" t="str">
        <f ca="1">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 ca="1">IF(C106="",NA(),MATCH($B106&amp;$C106,'Smelter Look-up'!$J:$J,0))</f>
        <v>#N/A</v>
      </c>
      <c r="X106" s="171">
        <f t="shared" ca="1" si="3"/>
        <v>0</v>
      </c>
      <c r="AB106" s="171" t="str">
        <f t="shared" ca="1" si="4"/>
        <v/>
      </c>
    </row>
    <row r="107" spans="1:28" s="171" customFormat="1" ht="20.45">
      <c r="A107" s="156"/>
      <c r="B107" s="150" t="str">
        <f ca="1">IF(LEN(A107)=0,"",INDEX('Smelter Look-up'!$A:$A,MATCH($A107,'Smelter Look-up'!$E:$E,0)))</f>
        <v/>
      </c>
      <c r="C107" s="153" t="str">
        <f ca="1">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 ca="1">IF(C107="",NA(),MATCH($B107&amp;$C107,'Smelter Look-up'!$J:$J,0))</f>
        <v>#N/A</v>
      </c>
      <c r="X107" s="171">
        <f t="shared" ca="1" si="3"/>
        <v>0</v>
      </c>
      <c r="AB107" s="171" t="str">
        <f t="shared" ca="1" si="4"/>
        <v/>
      </c>
    </row>
    <row r="108" spans="1:28" s="171" customFormat="1" ht="20.45">
      <c r="A108" s="156"/>
      <c r="B108" s="150" t="str">
        <f ca="1">IF(LEN(A108)=0,"",INDEX('Smelter Look-up'!$A:$A,MATCH($A108,'Smelter Look-up'!$E:$E,0)))</f>
        <v/>
      </c>
      <c r="C108" s="153" t="str">
        <f ca="1">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 ca="1">IF(C108="",NA(),MATCH($B108&amp;$C108,'Smelter Look-up'!$J:$J,0))</f>
        <v>#N/A</v>
      </c>
      <c r="X108" s="171">
        <f t="shared" ca="1" si="3"/>
        <v>0</v>
      </c>
      <c r="AB108" s="171" t="str">
        <f t="shared" ca="1" si="4"/>
        <v/>
      </c>
    </row>
    <row r="109" spans="1:28" s="171" customFormat="1" ht="20.45">
      <c r="A109" s="156"/>
      <c r="B109" s="150" t="str">
        <f ca="1">IF(LEN(A109)=0,"",INDEX('Smelter Look-up'!$A:$A,MATCH($A109,'Smelter Look-up'!$E:$E,0)))</f>
        <v/>
      </c>
      <c r="C109" s="153" t="str">
        <f ca="1">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 ca="1">IF(C109="",NA(),MATCH($B109&amp;$C109,'Smelter Look-up'!$J:$J,0))</f>
        <v>#N/A</v>
      </c>
      <c r="X109" s="171">
        <f t="shared" ca="1" si="3"/>
        <v>0</v>
      </c>
      <c r="AB109" s="171" t="str">
        <f t="shared" ca="1" si="4"/>
        <v/>
      </c>
    </row>
    <row r="110" spans="1:28" s="171" customFormat="1" ht="20.45">
      <c r="A110" s="156"/>
      <c r="B110" s="150" t="str">
        <f ca="1">IF(LEN(A110)=0,"",INDEX('Smelter Look-up'!$A:$A,MATCH($A110,'Smelter Look-up'!$E:$E,0)))</f>
        <v/>
      </c>
      <c r="C110" s="153" t="str">
        <f ca="1">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 ca="1">IF(C110="",NA(),MATCH($B110&amp;$C110,'Smelter Look-up'!$J:$J,0))</f>
        <v>#N/A</v>
      </c>
      <c r="X110" s="171">
        <f t="shared" ca="1" si="3"/>
        <v>0</v>
      </c>
      <c r="AB110" s="171" t="str">
        <f t="shared" ca="1" si="4"/>
        <v/>
      </c>
    </row>
    <row r="111" spans="1:28" s="171" customFormat="1" ht="20.45">
      <c r="A111" s="156"/>
      <c r="B111" s="150" t="str">
        <f ca="1">IF(LEN(A111)=0,"",INDEX('Smelter Look-up'!$A:$A,MATCH($A111,'Smelter Look-up'!$E:$E,0)))</f>
        <v/>
      </c>
      <c r="C111" s="153" t="str">
        <f ca="1">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 ca="1">IF(C111="",NA(),MATCH($B111&amp;$C111,'Smelter Look-up'!$J:$J,0))</f>
        <v>#N/A</v>
      </c>
      <c r="X111" s="171">
        <f t="shared" ca="1" si="3"/>
        <v>0</v>
      </c>
      <c r="AB111" s="171" t="str">
        <f t="shared" ca="1" si="4"/>
        <v/>
      </c>
    </row>
    <row r="112" spans="1:28" s="171" customFormat="1" ht="20.45">
      <c r="A112" s="156"/>
      <c r="B112" s="150" t="str">
        <f ca="1">IF(LEN(A112)=0,"",INDEX('Smelter Look-up'!$A:$A,MATCH($A112,'Smelter Look-up'!$E:$E,0)))</f>
        <v/>
      </c>
      <c r="C112" s="153" t="str">
        <f ca="1">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 ca="1">IF(C112="",NA(),MATCH($B112&amp;$C112,'Smelter Look-up'!$J:$J,0))</f>
        <v>#N/A</v>
      </c>
      <c r="X112" s="171">
        <f t="shared" ca="1" si="3"/>
        <v>0</v>
      </c>
      <c r="AB112" s="171" t="str">
        <f t="shared" ca="1" si="4"/>
        <v/>
      </c>
    </row>
    <row r="113" spans="1:28" s="171" customFormat="1" ht="20.45">
      <c r="A113" s="156"/>
      <c r="B113" s="150" t="str">
        <f ca="1">IF(LEN(A113)=0,"",INDEX('Smelter Look-up'!$A:$A,MATCH($A113,'Smelter Look-up'!$E:$E,0)))</f>
        <v/>
      </c>
      <c r="C113" s="153" t="str">
        <f ca="1">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 ca="1">IF(C113="",NA(),MATCH($B113&amp;$C113,'Smelter Look-up'!$J:$J,0))</f>
        <v>#N/A</v>
      </c>
      <c r="X113" s="171">
        <f t="shared" ca="1" si="3"/>
        <v>0</v>
      </c>
      <c r="AB113" s="171" t="str">
        <f t="shared" ca="1" si="4"/>
        <v/>
      </c>
    </row>
    <row r="114" spans="1:28" s="171" customFormat="1" ht="20.45">
      <c r="A114" s="156"/>
      <c r="B114" s="150" t="str">
        <f ca="1">IF(LEN(A114)=0,"",INDEX('Smelter Look-up'!$A:$A,MATCH($A114,'Smelter Look-up'!$E:$E,0)))</f>
        <v/>
      </c>
      <c r="C114" s="153" t="str">
        <f ca="1">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 ca="1">IF(C114="",NA(),MATCH($B114&amp;$C114,'Smelter Look-up'!$J:$J,0))</f>
        <v>#N/A</v>
      </c>
      <c r="X114" s="171">
        <f t="shared" ca="1" si="3"/>
        <v>0</v>
      </c>
      <c r="AB114" s="171" t="str">
        <f t="shared" ca="1" si="4"/>
        <v/>
      </c>
    </row>
    <row r="115" spans="1:28" s="171" customFormat="1" ht="20.45">
      <c r="A115" s="156"/>
      <c r="B115" s="150" t="str">
        <f ca="1">IF(LEN(A115)=0,"",INDEX('Smelter Look-up'!$A:$A,MATCH($A115,'Smelter Look-up'!$E:$E,0)))</f>
        <v/>
      </c>
      <c r="C115" s="153" t="str">
        <f ca="1">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 ca="1">IF(C115="",NA(),MATCH($B115&amp;$C115,'Smelter Look-up'!$J:$J,0))</f>
        <v>#N/A</v>
      </c>
      <c r="X115" s="171">
        <f t="shared" ca="1" si="3"/>
        <v>0</v>
      </c>
      <c r="AB115" s="171" t="str">
        <f t="shared" ca="1" si="4"/>
        <v/>
      </c>
    </row>
    <row r="116" spans="1:28" s="171" customFormat="1" ht="20.45">
      <c r="A116" s="156"/>
      <c r="B116" s="150" t="str">
        <f ca="1">IF(LEN(A116)=0,"",INDEX('Smelter Look-up'!$A:$A,MATCH($A116,'Smelter Look-up'!$E:$E,0)))</f>
        <v/>
      </c>
      <c r="C116" s="153" t="str">
        <f ca="1">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 ca="1">IF(C116="",NA(),MATCH($B116&amp;$C116,'Smelter Look-up'!$J:$J,0))</f>
        <v>#N/A</v>
      </c>
      <c r="X116" s="171">
        <f t="shared" ca="1" si="3"/>
        <v>0</v>
      </c>
      <c r="AB116" s="171" t="str">
        <f t="shared" ca="1" si="4"/>
        <v/>
      </c>
    </row>
    <row r="117" spans="1:28" s="171" customFormat="1" ht="20.45">
      <c r="A117" s="156"/>
      <c r="B117" s="150" t="str">
        <f ca="1">IF(LEN(A117)=0,"",INDEX('Smelter Look-up'!$A:$A,MATCH($A117,'Smelter Look-up'!$E:$E,0)))</f>
        <v/>
      </c>
      <c r="C117" s="153" t="str">
        <f ca="1">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 ca="1">IF(C117="",NA(),MATCH($B117&amp;$C117,'Smelter Look-up'!$J:$J,0))</f>
        <v>#N/A</v>
      </c>
      <c r="X117" s="171">
        <f t="shared" ca="1" si="3"/>
        <v>0</v>
      </c>
      <c r="AB117" s="171" t="str">
        <f t="shared" ca="1" si="4"/>
        <v/>
      </c>
    </row>
    <row r="118" spans="1:28" s="171" customFormat="1" ht="20.45">
      <c r="A118" s="156"/>
      <c r="B118" s="150" t="str">
        <f ca="1">IF(LEN(A118)=0,"",INDEX('Smelter Look-up'!$A:$A,MATCH($A118,'Smelter Look-up'!$E:$E,0)))</f>
        <v/>
      </c>
      <c r="C118" s="153" t="str">
        <f ca="1">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 ca="1">IF(C118="",NA(),MATCH($B118&amp;$C118,'Smelter Look-up'!$J:$J,0))</f>
        <v>#N/A</v>
      </c>
      <c r="X118" s="171">
        <f t="shared" ca="1" si="3"/>
        <v>0</v>
      </c>
      <c r="AB118" s="171" t="str">
        <f t="shared" ca="1" si="4"/>
        <v/>
      </c>
    </row>
    <row r="119" spans="1:28" s="171" customFormat="1" ht="20.45">
      <c r="A119" s="156"/>
      <c r="B119" s="150" t="str">
        <f ca="1">IF(LEN(A119)=0,"",INDEX('Smelter Look-up'!$A:$A,MATCH($A119,'Smelter Look-up'!$E:$E,0)))</f>
        <v/>
      </c>
      <c r="C119" s="153" t="str">
        <f ca="1">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 ca="1">IF(C119="",NA(),MATCH($B119&amp;$C119,'Smelter Look-up'!$J:$J,0))</f>
        <v>#N/A</v>
      </c>
      <c r="X119" s="171">
        <f t="shared" ca="1" si="3"/>
        <v>0</v>
      </c>
      <c r="AB119" s="171" t="str">
        <f t="shared" ca="1" si="4"/>
        <v/>
      </c>
    </row>
    <row r="120" spans="1:28" s="171" customFormat="1" ht="20.45">
      <c r="A120" s="156"/>
      <c r="B120" s="150" t="str">
        <f ca="1">IF(LEN(A120)=0,"",INDEX('Smelter Look-up'!$A:$A,MATCH($A120,'Smelter Look-up'!$E:$E,0)))</f>
        <v/>
      </c>
      <c r="C120" s="153" t="str">
        <f ca="1">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 ca="1">IF(C120="",NA(),MATCH($B120&amp;$C120,'Smelter Look-up'!$J:$J,0))</f>
        <v>#N/A</v>
      </c>
      <c r="X120" s="171">
        <f t="shared" ca="1" si="3"/>
        <v>0</v>
      </c>
      <c r="AB120" s="171" t="str">
        <f t="shared" ca="1" si="4"/>
        <v/>
      </c>
    </row>
    <row r="121" spans="1:28" s="171" customFormat="1" ht="20.45">
      <c r="A121" s="156"/>
      <c r="B121" s="150" t="str">
        <f ca="1">IF(LEN(A121)=0,"",INDEX('Smelter Look-up'!$A:$A,MATCH($A121,'Smelter Look-up'!$E:$E,0)))</f>
        <v/>
      </c>
      <c r="C121" s="153" t="str">
        <f ca="1">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 ca="1">IF(C121="",NA(),MATCH($B121&amp;$C121,'Smelter Look-up'!$J:$J,0))</f>
        <v>#N/A</v>
      </c>
      <c r="X121" s="171">
        <f t="shared" ca="1" si="3"/>
        <v>0</v>
      </c>
      <c r="AB121" s="171" t="str">
        <f t="shared" ca="1" si="4"/>
        <v/>
      </c>
    </row>
    <row r="122" spans="1:28" s="171" customFormat="1" ht="20.45">
      <c r="A122" s="156"/>
      <c r="B122" s="150" t="str">
        <f ca="1">IF(LEN(A122)=0,"",INDEX('Smelter Look-up'!$A:$A,MATCH($A122,'Smelter Look-up'!$E:$E,0)))</f>
        <v/>
      </c>
      <c r="C122" s="153" t="str">
        <f ca="1">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 ca="1">IF(C122="",NA(),MATCH($B122&amp;$C122,'Smelter Look-up'!$J:$J,0))</f>
        <v>#N/A</v>
      </c>
      <c r="X122" s="171">
        <f t="shared" ca="1" si="3"/>
        <v>0</v>
      </c>
      <c r="AB122" s="171" t="str">
        <f t="shared" ca="1" si="4"/>
        <v/>
      </c>
    </row>
    <row r="123" spans="1:28" s="171" customFormat="1" ht="20.45">
      <c r="A123" s="156"/>
      <c r="B123" s="150" t="str">
        <f ca="1">IF(LEN(A123)=0,"",INDEX('Smelter Look-up'!$A:$A,MATCH($A123,'Smelter Look-up'!$E:$E,0)))</f>
        <v/>
      </c>
      <c r="C123" s="153" t="str">
        <f ca="1">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 ca="1">IF(C123="",NA(),MATCH($B123&amp;$C123,'Smelter Look-up'!$J:$J,0))</f>
        <v>#N/A</v>
      </c>
      <c r="X123" s="171">
        <f t="shared" ca="1" si="3"/>
        <v>0</v>
      </c>
      <c r="AB123" s="171" t="str">
        <f t="shared" ca="1" si="4"/>
        <v/>
      </c>
    </row>
    <row r="124" spans="1:28" s="171" customFormat="1" ht="20.45">
      <c r="A124" s="156"/>
      <c r="B124" s="150" t="str">
        <f ca="1">IF(LEN(A124)=0,"",INDEX('Smelter Look-up'!$A:$A,MATCH($A124,'Smelter Look-up'!$E:$E,0)))</f>
        <v/>
      </c>
      <c r="C124" s="153" t="str">
        <f ca="1">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 ca="1">IF(C124="",NA(),MATCH($B124&amp;$C124,'Smelter Look-up'!$J:$J,0))</f>
        <v>#N/A</v>
      </c>
      <c r="X124" s="171">
        <f t="shared" ca="1" si="3"/>
        <v>0</v>
      </c>
      <c r="AB124" s="171" t="str">
        <f t="shared" ca="1" si="4"/>
        <v/>
      </c>
    </row>
    <row r="125" spans="1:28" s="171" customFormat="1" ht="20.45">
      <c r="A125" s="156"/>
      <c r="B125" s="150" t="str">
        <f ca="1">IF(LEN(A125)=0,"",INDEX('Smelter Look-up'!$A:$A,MATCH($A125,'Smelter Look-up'!$E:$E,0)))</f>
        <v/>
      </c>
      <c r="C125" s="153" t="str">
        <f ca="1">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 ca="1">IF(C125="",NA(),MATCH($B125&amp;$C125,'Smelter Look-up'!$J:$J,0))</f>
        <v>#N/A</v>
      </c>
      <c r="X125" s="171">
        <f t="shared" ca="1" si="3"/>
        <v>0</v>
      </c>
      <c r="AB125" s="171" t="str">
        <f t="shared" ca="1" si="4"/>
        <v/>
      </c>
    </row>
    <row r="126" spans="1:28" s="171" customFormat="1" ht="20.45">
      <c r="A126" s="156"/>
      <c r="B126" s="150" t="str">
        <f ca="1">IF(LEN(A126)=0,"",INDEX('Smelter Look-up'!$A:$A,MATCH($A126,'Smelter Look-up'!$E:$E,0)))</f>
        <v/>
      </c>
      <c r="C126" s="153" t="str">
        <f ca="1">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 ca="1">IF(C126="",NA(),MATCH($B126&amp;$C126,'Smelter Look-up'!$J:$J,0))</f>
        <v>#N/A</v>
      </c>
      <c r="X126" s="171">
        <f t="shared" ca="1" si="3"/>
        <v>0</v>
      </c>
      <c r="AB126" s="171" t="str">
        <f t="shared" ca="1" si="4"/>
        <v/>
      </c>
    </row>
    <row r="127" spans="1:28" s="171" customFormat="1" ht="20.45">
      <c r="A127" s="156"/>
      <c r="B127" s="150" t="str">
        <f ca="1">IF(LEN(A127)=0,"",INDEX('Smelter Look-up'!$A:$A,MATCH($A127,'Smelter Look-up'!$E:$E,0)))</f>
        <v/>
      </c>
      <c r="C127" s="153" t="str">
        <f ca="1">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 ca="1">IF(C127="",NA(),MATCH($B127&amp;$C127,'Smelter Look-up'!$J:$J,0))</f>
        <v>#N/A</v>
      </c>
      <c r="X127" s="171">
        <f t="shared" ref="X127:X190" ca="1" si="6">IF(AND(C127="Smelter not listed",OR(LEN(D127)=0,LEN(E127)=0)),1,0)</f>
        <v>0</v>
      </c>
      <c r="AB127" s="171" t="str">
        <f t="shared" ref="AB127:AB190" ca="1" si="7">B127&amp;C127</f>
        <v/>
      </c>
    </row>
    <row r="128" spans="1:28" s="171" customFormat="1" ht="20.45">
      <c r="A128" s="156"/>
      <c r="B128" s="150" t="str">
        <f ca="1">IF(LEN(A128)=0,"",INDEX('Smelter Look-up'!$A:$A,MATCH($A128,'Smelter Look-up'!$E:$E,0)))</f>
        <v/>
      </c>
      <c r="C128" s="153" t="str">
        <f ca="1">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 ca="1">IF(C128="",NA(),MATCH($B128&amp;$C128,'Smelter Look-up'!$J:$J,0))</f>
        <v>#N/A</v>
      </c>
      <c r="X128" s="171">
        <f t="shared" ca="1" si="6"/>
        <v>0</v>
      </c>
      <c r="AB128" s="171" t="str">
        <f t="shared" ca="1" si="7"/>
        <v/>
      </c>
    </row>
    <row r="129" spans="1:28" s="171" customFormat="1" ht="20.45">
      <c r="A129" s="156"/>
      <c r="B129" s="150" t="str">
        <f ca="1">IF(LEN(A129)=0,"",INDEX('Smelter Look-up'!$A:$A,MATCH($A129,'Smelter Look-up'!$E:$E,0)))</f>
        <v/>
      </c>
      <c r="C129" s="153" t="str">
        <f ca="1">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 ca="1">IF(C129="",NA(),MATCH($B129&amp;$C129,'Smelter Look-up'!$J:$J,0))</f>
        <v>#N/A</v>
      </c>
      <c r="X129" s="171">
        <f t="shared" ca="1" si="6"/>
        <v>0</v>
      </c>
      <c r="AB129" s="171" t="str">
        <f t="shared" ca="1" si="7"/>
        <v/>
      </c>
    </row>
    <row r="130" spans="1:28" s="171" customFormat="1" ht="20.45">
      <c r="A130" s="156"/>
      <c r="B130" s="150" t="str">
        <f ca="1">IF(LEN(A130)=0,"",INDEX('Smelter Look-up'!$A:$A,MATCH($A130,'Smelter Look-up'!$E:$E,0)))</f>
        <v/>
      </c>
      <c r="C130" s="153" t="str">
        <f ca="1">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 ca="1">IF(C130="",NA(),MATCH($B130&amp;$C130,'Smelter Look-up'!$J:$J,0))</f>
        <v>#N/A</v>
      </c>
      <c r="X130" s="171">
        <f t="shared" ca="1" si="6"/>
        <v>0</v>
      </c>
      <c r="AB130" s="171" t="str">
        <f t="shared" ca="1" si="7"/>
        <v/>
      </c>
    </row>
    <row r="131" spans="1:28" s="171" customFormat="1" ht="20.45">
      <c r="A131" s="156"/>
      <c r="B131" s="150" t="str">
        <f ca="1">IF(LEN(A131)=0,"",INDEX('Smelter Look-up'!$A:$A,MATCH($A131,'Smelter Look-up'!$E:$E,0)))</f>
        <v/>
      </c>
      <c r="C131" s="153" t="str">
        <f ca="1">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 ca="1">IF(C131="",NA(),MATCH($B131&amp;$C131,'Smelter Look-up'!$J:$J,0))</f>
        <v>#N/A</v>
      </c>
      <c r="X131" s="171">
        <f t="shared" ca="1" si="6"/>
        <v>0</v>
      </c>
      <c r="AB131" s="171" t="str">
        <f t="shared" ca="1" si="7"/>
        <v/>
      </c>
    </row>
    <row r="132" spans="1:28" s="171" customFormat="1" ht="20.45">
      <c r="A132" s="156"/>
      <c r="B132" s="150" t="str">
        <f ca="1">IF(LEN(A132)=0,"",INDEX('Smelter Look-up'!$A:$A,MATCH($A132,'Smelter Look-up'!$E:$E,0)))</f>
        <v/>
      </c>
      <c r="C132" s="153" t="str">
        <f ca="1">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 ca="1">IF(C132="",NA(),MATCH($B132&amp;$C132,'Smelter Look-up'!$J:$J,0))</f>
        <v>#N/A</v>
      </c>
      <c r="X132" s="171">
        <f t="shared" ca="1" si="6"/>
        <v>0</v>
      </c>
      <c r="AB132" s="171" t="str">
        <f t="shared" ca="1" si="7"/>
        <v/>
      </c>
    </row>
    <row r="133" spans="1:28" s="171" customFormat="1" ht="20.45">
      <c r="A133" s="156"/>
      <c r="B133" s="150" t="str">
        <f ca="1">IF(LEN(A133)=0,"",INDEX('Smelter Look-up'!$A:$A,MATCH($A133,'Smelter Look-up'!$E:$E,0)))</f>
        <v/>
      </c>
      <c r="C133" s="153" t="str">
        <f ca="1">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 ca="1">IF(C133="",NA(),MATCH($B133&amp;$C133,'Smelter Look-up'!$J:$J,0))</f>
        <v>#N/A</v>
      </c>
      <c r="X133" s="171">
        <f t="shared" ca="1" si="6"/>
        <v>0</v>
      </c>
      <c r="AB133" s="171" t="str">
        <f t="shared" ca="1" si="7"/>
        <v/>
      </c>
    </row>
    <row r="134" spans="1:28" s="171" customFormat="1" ht="20.45">
      <c r="A134" s="156"/>
      <c r="B134" s="150" t="str">
        <f ca="1">IF(LEN(A134)=0,"",INDEX('Smelter Look-up'!$A:$A,MATCH($A134,'Smelter Look-up'!$E:$E,0)))</f>
        <v/>
      </c>
      <c r="C134" s="153" t="str">
        <f ca="1">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 ca="1">IF(C134="",NA(),MATCH($B134&amp;$C134,'Smelter Look-up'!$J:$J,0))</f>
        <v>#N/A</v>
      </c>
      <c r="X134" s="171">
        <f t="shared" ca="1" si="6"/>
        <v>0</v>
      </c>
      <c r="AB134" s="171" t="str">
        <f t="shared" ca="1" si="7"/>
        <v/>
      </c>
    </row>
    <row r="135" spans="1:28" s="171" customFormat="1" ht="20.45">
      <c r="A135" s="156"/>
      <c r="B135" s="150" t="str">
        <f ca="1">IF(LEN(A135)=0,"",INDEX('Smelter Look-up'!$A:$A,MATCH($A135,'Smelter Look-up'!$E:$E,0)))</f>
        <v/>
      </c>
      <c r="C135" s="153" t="str">
        <f ca="1">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 ca="1">IF(C135="",NA(),MATCH($B135&amp;$C135,'Smelter Look-up'!$J:$J,0))</f>
        <v>#N/A</v>
      </c>
      <c r="X135" s="171">
        <f t="shared" ca="1" si="6"/>
        <v>0</v>
      </c>
      <c r="AB135" s="171" t="str">
        <f t="shared" ca="1" si="7"/>
        <v/>
      </c>
    </row>
    <row r="136" spans="1:28" s="171" customFormat="1" ht="20.45">
      <c r="A136" s="156"/>
      <c r="B136" s="150" t="str">
        <f ca="1">IF(LEN(A136)=0,"",INDEX('Smelter Look-up'!$A:$A,MATCH($A136,'Smelter Look-up'!$E:$E,0)))</f>
        <v/>
      </c>
      <c r="C136" s="153" t="str">
        <f ca="1">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 ca="1">IF(C136="",NA(),MATCH($B136&amp;$C136,'Smelter Look-up'!$J:$J,0))</f>
        <v>#N/A</v>
      </c>
      <c r="X136" s="171">
        <f t="shared" ca="1" si="6"/>
        <v>0</v>
      </c>
      <c r="AB136" s="171" t="str">
        <f t="shared" ca="1" si="7"/>
        <v/>
      </c>
    </row>
    <row r="137" spans="1:28" s="171" customFormat="1" ht="20.45">
      <c r="A137" s="156"/>
      <c r="B137" s="150" t="str">
        <f ca="1">IF(LEN(A137)=0,"",INDEX('Smelter Look-up'!$A:$A,MATCH($A137,'Smelter Look-up'!$E:$E,0)))</f>
        <v/>
      </c>
      <c r="C137" s="153" t="str">
        <f ca="1">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 ca="1">IF(C137="",NA(),MATCH($B137&amp;$C137,'Smelter Look-up'!$J:$J,0))</f>
        <v>#N/A</v>
      </c>
      <c r="X137" s="171">
        <f t="shared" ca="1" si="6"/>
        <v>0</v>
      </c>
      <c r="AB137" s="171" t="str">
        <f t="shared" ca="1" si="7"/>
        <v/>
      </c>
    </row>
    <row r="138" spans="1:28" s="171" customFormat="1" ht="20.45">
      <c r="A138" s="156"/>
      <c r="B138" s="150" t="str">
        <f ca="1">IF(LEN(A138)=0,"",INDEX('Smelter Look-up'!$A:$A,MATCH($A138,'Smelter Look-up'!$E:$E,0)))</f>
        <v/>
      </c>
      <c r="C138" s="153" t="str">
        <f ca="1">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 ca="1">IF(C138="",NA(),MATCH($B138&amp;$C138,'Smelter Look-up'!$J:$J,0))</f>
        <v>#N/A</v>
      </c>
      <c r="X138" s="171">
        <f t="shared" ca="1" si="6"/>
        <v>0</v>
      </c>
      <c r="AB138" s="171" t="str">
        <f t="shared" ca="1" si="7"/>
        <v/>
      </c>
    </row>
    <row r="139" spans="1:28" s="171" customFormat="1" ht="20.45">
      <c r="A139" s="156"/>
      <c r="B139" s="150" t="str">
        <f ca="1">IF(LEN(A139)=0,"",INDEX('Smelter Look-up'!$A:$A,MATCH($A139,'Smelter Look-up'!$E:$E,0)))</f>
        <v/>
      </c>
      <c r="C139" s="153" t="str">
        <f ca="1">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 ca="1">IF(C139="",NA(),MATCH($B139&amp;$C139,'Smelter Look-up'!$J:$J,0))</f>
        <v>#N/A</v>
      </c>
      <c r="X139" s="171">
        <f t="shared" ca="1" si="6"/>
        <v>0</v>
      </c>
      <c r="AB139" s="171" t="str">
        <f t="shared" ca="1" si="7"/>
        <v/>
      </c>
    </row>
    <row r="140" spans="1:28" s="171" customFormat="1" ht="20.45">
      <c r="A140" s="156"/>
      <c r="B140" s="150" t="str">
        <f ca="1">IF(LEN(A140)=0,"",INDEX('Smelter Look-up'!$A:$A,MATCH($A140,'Smelter Look-up'!$E:$E,0)))</f>
        <v/>
      </c>
      <c r="C140" s="153" t="str">
        <f ca="1">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 ca="1">IF(C140="",NA(),MATCH($B140&amp;$C140,'Smelter Look-up'!$J:$J,0))</f>
        <v>#N/A</v>
      </c>
      <c r="X140" s="171">
        <f t="shared" ca="1" si="6"/>
        <v>0</v>
      </c>
      <c r="AB140" s="171" t="str">
        <f t="shared" ca="1" si="7"/>
        <v/>
      </c>
    </row>
    <row r="141" spans="1:28" s="171" customFormat="1" ht="20.45">
      <c r="A141" s="156"/>
      <c r="B141" s="150" t="str">
        <f ca="1">IF(LEN(A141)=0,"",INDEX('Smelter Look-up'!$A:$A,MATCH($A141,'Smelter Look-up'!$E:$E,0)))</f>
        <v/>
      </c>
      <c r="C141" s="153" t="str">
        <f ca="1">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 ca="1">IF(C141="",NA(),MATCH($B141&amp;$C141,'Smelter Look-up'!$J:$J,0))</f>
        <v>#N/A</v>
      </c>
      <c r="X141" s="171">
        <f t="shared" ca="1" si="6"/>
        <v>0</v>
      </c>
      <c r="AB141" s="171" t="str">
        <f t="shared" ca="1" si="7"/>
        <v/>
      </c>
    </row>
    <row r="142" spans="1:28" s="171" customFormat="1" ht="20.45">
      <c r="A142" s="156"/>
      <c r="B142" s="150" t="str">
        <f ca="1">IF(LEN(A142)=0,"",INDEX('Smelter Look-up'!$A:$A,MATCH($A142,'Smelter Look-up'!$E:$E,0)))</f>
        <v/>
      </c>
      <c r="C142" s="153" t="str">
        <f ca="1">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 ca="1">IF(C142="",NA(),MATCH($B142&amp;$C142,'Smelter Look-up'!$J:$J,0))</f>
        <v>#N/A</v>
      </c>
      <c r="X142" s="171">
        <f t="shared" ca="1" si="6"/>
        <v>0</v>
      </c>
      <c r="AB142" s="171" t="str">
        <f t="shared" ca="1" si="7"/>
        <v/>
      </c>
    </row>
    <row r="143" spans="1:28" s="171" customFormat="1" ht="20.45">
      <c r="A143" s="156"/>
      <c r="B143" s="150" t="str">
        <f ca="1">IF(LEN(A143)=0,"",INDEX('Smelter Look-up'!$A:$A,MATCH($A143,'Smelter Look-up'!$E:$E,0)))</f>
        <v/>
      </c>
      <c r="C143" s="153" t="str">
        <f ca="1">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 ca="1">IF(C143="",NA(),MATCH($B143&amp;$C143,'Smelter Look-up'!$J:$J,0))</f>
        <v>#N/A</v>
      </c>
      <c r="X143" s="171">
        <f t="shared" ca="1" si="6"/>
        <v>0</v>
      </c>
      <c r="AB143" s="171" t="str">
        <f t="shared" ca="1" si="7"/>
        <v/>
      </c>
    </row>
    <row r="144" spans="1:28" s="171" customFormat="1" ht="20.45">
      <c r="A144" s="156"/>
      <c r="B144" s="150" t="str">
        <f ca="1">IF(LEN(A144)=0,"",INDEX('Smelter Look-up'!$A:$A,MATCH($A144,'Smelter Look-up'!$E:$E,0)))</f>
        <v/>
      </c>
      <c r="C144" s="153" t="str">
        <f ca="1">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 ca="1">IF(C144="",NA(),MATCH($B144&amp;$C144,'Smelter Look-up'!$J:$J,0))</f>
        <v>#N/A</v>
      </c>
      <c r="X144" s="171">
        <f t="shared" ca="1" si="6"/>
        <v>0</v>
      </c>
      <c r="AB144" s="171" t="str">
        <f t="shared" ca="1" si="7"/>
        <v/>
      </c>
    </row>
    <row r="145" spans="1:28" s="171" customFormat="1" ht="20.45">
      <c r="A145" s="156"/>
      <c r="B145" s="150" t="str">
        <f ca="1">IF(LEN(A145)=0,"",INDEX('Smelter Look-up'!$A:$A,MATCH($A145,'Smelter Look-up'!$E:$E,0)))</f>
        <v/>
      </c>
      <c r="C145" s="153" t="str">
        <f ca="1">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 ca="1">IF(C145="",NA(),MATCH($B145&amp;$C145,'Smelter Look-up'!$J:$J,0))</f>
        <v>#N/A</v>
      </c>
      <c r="X145" s="171">
        <f t="shared" ca="1" si="6"/>
        <v>0</v>
      </c>
      <c r="AB145" s="171" t="str">
        <f t="shared" ca="1" si="7"/>
        <v/>
      </c>
    </row>
    <row r="146" spans="1:28" s="171" customFormat="1" ht="20.45">
      <c r="A146" s="156"/>
      <c r="B146" s="150" t="str">
        <f ca="1">IF(LEN(A146)=0,"",INDEX('Smelter Look-up'!$A:$A,MATCH($A146,'Smelter Look-up'!$E:$E,0)))</f>
        <v/>
      </c>
      <c r="C146" s="153" t="str">
        <f ca="1">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 ca="1">IF(C146="",NA(),MATCH($B146&amp;$C146,'Smelter Look-up'!$J:$J,0))</f>
        <v>#N/A</v>
      </c>
      <c r="X146" s="171">
        <f t="shared" ca="1" si="6"/>
        <v>0</v>
      </c>
      <c r="AB146" s="171" t="str">
        <f t="shared" ca="1" si="7"/>
        <v/>
      </c>
    </row>
    <row r="147" spans="1:28" s="171" customFormat="1" ht="20.45">
      <c r="A147" s="156"/>
      <c r="B147" s="150" t="str">
        <f ca="1">IF(LEN(A147)=0,"",INDEX('Smelter Look-up'!$A:$A,MATCH($A147,'Smelter Look-up'!$E:$E,0)))</f>
        <v/>
      </c>
      <c r="C147" s="153" t="str">
        <f ca="1">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 ca="1">IF(C147="",NA(),MATCH($B147&amp;$C147,'Smelter Look-up'!$J:$J,0))</f>
        <v>#N/A</v>
      </c>
      <c r="X147" s="171">
        <f t="shared" ca="1" si="6"/>
        <v>0</v>
      </c>
      <c r="AB147" s="171" t="str">
        <f t="shared" ca="1" si="7"/>
        <v/>
      </c>
    </row>
    <row r="148" spans="1:28" s="171" customFormat="1" ht="20.45">
      <c r="A148" s="156"/>
      <c r="B148" s="150" t="str">
        <f ca="1">IF(LEN(A148)=0,"",INDEX('Smelter Look-up'!$A:$A,MATCH($A148,'Smelter Look-up'!$E:$E,0)))</f>
        <v/>
      </c>
      <c r="C148" s="153" t="str">
        <f ca="1">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 ca="1">IF(C148="",NA(),MATCH($B148&amp;$C148,'Smelter Look-up'!$J:$J,0))</f>
        <v>#N/A</v>
      </c>
      <c r="X148" s="171">
        <f t="shared" ca="1" si="6"/>
        <v>0</v>
      </c>
      <c r="AB148" s="171" t="str">
        <f t="shared" ca="1" si="7"/>
        <v/>
      </c>
    </row>
    <row r="149" spans="1:28" s="171" customFormat="1" ht="20.45">
      <c r="A149" s="156"/>
      <c r="B149" s="150" t="str">
        <f ca="1">IF(LEN(A149)=0,"",INDEX('Smelter Look-up'!$A:$A,MATCH($A149,'Smelter Look-up'!$E:$E,0)))</f>
        <v/>
      </c>
      <c r="C149" s="153" t="str">
        <f ca="1">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 ca="1">IF(C149="",NA(),MATCH($B149&amp;$C149,'Smelter Look-up'!$J:$J,0))</f>
        <v>#N/A</v>
      </c>
      <c r="X149" s="171">
        <f t="shared" ca="1" si="6"/>
        <v>0</v>
      </c>
      <c r="AB149" s="171" t="str">
        <f t="shared" ca="1" si="7"/>
        <v/>
      </c>
    </row>
    <row r="150" spans="1:28" s="171" customFormat="1" ht="20.45">
      <c r="A150" s="156"/>
      <c r="B150" s="150" t="str">
        <f ca="1">IF(LEN(A150)=0,"",INDEX('Smelter Look-up'!$A:$A,MATCH($A150,'Smelter Look-up'!$E:$E,0)))</f>
        <v/>
      </c>
      <c r="C150" s="153" t="str">
        <f ca="1">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 ca="1">IF(C150="",NA(),MATCH($B150&amp;$C150,'Smelter Look-up'!$J:$J,0))</f>
        <v>#N/A</v>
      </c>
      <c r="X150" s="171">
        <f t="shared" ca="1" si="6"/>
        <v>0</v>
      </c>
      <c r="AB150" s="171" t="str">
        <f t="shared" ca="1" si="7"/>
        <v/>
      </c>
    </row>
    <row r="151" spans="1:28" s="171" customFormat="1" ht="20.45">
      <c r="A151" s="156"/>
      <c r="B151" s="150" t="str">
        <f ca="1">IF(LEN(A151)=0,"",INDEX('Smelter Look-up'!$A:$A,MATCH($A151,'Smelter Look-up'!$E:$E,0)))</f>
        <v/>
      </c>
      <c r="C151" s="153" t="str">
        <f ca="1">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 ca="1">IF(C151="",NA(),MATCH($B151&amp;$C151,'Smelter Look-up'!$J:$J,0))</f>
        <v>#N/A</v>
      </c>
      <c r="X151" s="171">
        <f t="shared" ca="1" si="6"/>
        <v>0</v>
      </c>
      <c r="AB151" s="171" t="str">
        <f t="shared" ca="1" si="7"/>
        <v/>
      </c>
    </row>
    <row r="152" spans="1:28" s="171" customFormat="1" ht="20.45">
      <c r="A152" s="156"/>
      <c r="B152" s="150" t="str">
        <f ca="1">IF(LEN(A152)=0,"",INDEX('Smelter Look-up'!$A:$A,MATCH($A152,'Smelter Look-up'!$E:$E,0)))</f>
        <v/>
      </c>
      <c r="C152" s="153" t="str">
        <f ca="1">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 ca="1">IF(C152="",NA(),MATCH($B152&amp;$C152,'Smelter Look-up'!$J:$J,0))</f>
        <v>#N/A</v>
      </c>
      <c r="X152" s="171">
        <f t="shared" ca="1" si="6"/>
        <v>0</v>
      </c>
      <c r="AB152" s="171" t="str">
        <f t="shared" ca="1" si="7"/>
        <v/>
      </c>
    </row>
    <row r="153" spans="1:28" s="171" customFormat="1" ht="20.45">
      <c r="A153" s="156"/>
      <c r="B153" s="150" t="str">
        <f ca="1">IF(LEN(A153)=0,"",INDEX('Smelter Look-up'!$A:$A,MATCH($A153,'Smelter Look-up'!$E:$E,0)))</f>
        <v/>
      </c>
      <c r="C153" s="153" t="str">
        <f ca="1">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 ca="1">IF(C153="",NA(),MATCH($B153&amp;$C153,'Smelter Look-up'!$J:$J,0))</f>
        <v>#N/A</v>
      </c>
      <c r="X153" s="171">
        <f t="shared" ca="1" si="6"/>
        <v>0</v>
      </c>
      <c r="AB153" s="171" t="str">
        <f t="shared" ca="1" si="7"/>
        <v/>
      </c>
    </row>
    <row r="154" spans="1:28" s="171" customFormat="1" ht="20.45">
      <c r="A154" s="156"/>
      <c r="B154" s="150" t="str">
        <f ca="1">IF(LEN(A154)=0,"",INDEX('Smelter Look-up'!$A:$A,MATCH($A154,'Smelter Look-up'!$E:$E,0)))</f>
        <v/>
      </c>
      <c r="C154" s="153" t="str">
        <f ca="1">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 ca="1">IF(C154="",NA(),MATCH($B154&amp;$C154,'Smelter Look-up'!$J:$J,0))</f>
        <v>#N/A</v>
      </c>
      <c r="X154" s="171">
        <f t="shared" ca="1" si="6"/>
        <v>0</v>
      </c>
      <c r="AB154" s="171" t="str">
        <f t="shared" ca="1" si="7"/>
        <v/>
      </c>
    </row>
    <row r="155" spans="1:28" s="171" customFormat="1" ht="20.45">
      <c r="A155" s="156"/>
      <c r="B155" s="150" t="str">
        <f ca="1">IF(LEN(A155)=0,"",INDEX('Smelter Look-up'!$A:$A,MATCH($A155,'Smelter Look-up'!$E:$E,0)))</f>
        <v/>
      </c>
      <c r="C155" s="153" t="str">
        <f ca="1">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 ca="1">IF(C155="",NA(),MATCH($B155&amp;$C155,'Smelter Look-up'!$J:$J,0))</f>
        <v>#N/A</v>
      </c>
      <c r="X155" s="171">
        <f t="shared" ca="1" si="6"/>
        <v>0</v>
      </c>
      <c r="AB155" s="171" t="str">
        <f t="shared" ca="1" si="7"/>
        <v/>
      </c>
    </row>
    <row r="156" spans="1:28" s="171" customFormat="1" ht="20.45">
      <c r="A156" s="156"/>
      <c r="B156" s="150" t="str">
        <f ca="1">IF(LEN(A156)=0,"",INDEX('Smelter Look-up'!$A:$A,MATCH($A156,'Smelter Look-up'!$E:$E,0)))</f>
        <v/>
      </c>
      <c r="C156" s="153" t="str">
        <f ca="1">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 ca="1">IF(C156="",NA(),MATCH($B156&amp;$C156,'Smelter Look-up'!$J:$J,0))</f>
        <v>#N/A</v>
      </c>
      <c r="X156" s="171">
        <f t="shared" ca="1" si="6"/>
        <v>0</v>
      </c>
      <c r="AB156" s="171" t="str">
        <f t="shared" ca="1" si="7"/>
        <v/>
      </c>
    </row>
    <row r="157" spans="1:28" s="171" customFormat="1" ht="20.45">
      <c r="A157" s="156"/>
      <c r="B157" s="150" t="str">
        <f ca="1">IF(LEN(A157)=0,"",INDEX('Smelter Look-up'!$A:$A,MATCH($A157,'Smelter Look-up'!$E:$E,0)))</f>
        <v/>
      </c>
      <c r="C157" s="153" t="str">
        <f ca="1">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 ca="1">IF(C157="",NA(),MATCH($B157&amp;$C157,'Smelter Look-up'!$J:$J,0))</f>
        <v>#N/A</v>
      </c>
      <c r="X157" s="171">
        <f t="shared" ca="1" si="6"/>
        <v>0</v>
      </c>
      <c r="AB157" s="171" t="str">
        <f t="shared" ca="1" si="7"/>
        <v/>
      </c>
    </row>
    <row r="158" spans="1:28" s="171" customFormat="1" ht="20.45">
      <c r="A158" s="156"/>
      <c r="B158" s="150" t="str">
        <f ca="1">IF(LEN(A158)=0,"",INDEX('Smelter Look-up'!$A:$A,MATCH($A158,'Smelter Look-up'!$E:$E,0)))</f>
        <v/>
      </c>
      <c r="C158" s="153" t="str">
        <f ca="1">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 ca="1">IF(C158="",NA(),MATCH($B158&amp;$C158,'Smelter Look-up'!$J:$J,0))</f>
        <v>#N/A</v>
      </c>
      <c r="X158" s="171">
        <f t="shared" ca="1" si="6"/>
        <v>0</v>
      </c>
      <c r="AB158" s="171" t="str">
        <f t="shared" ca="1" si="7"/>
        <v/>
      </c>
    </row>
    <row r="159" spans="1:28" s="171" customFormat="1" ht="20.45">
      <c r="A159" s="156"/>
      <c r="B159" s="150" t="str">
        <f ca="1">IF(LEN(A159)=0,"",INDEX('Smelter Look-up'!$A:$A,MATCH($A159,'Smelter Look-up'!$E:$E,0)))</f>
        <v/>
      </c>
      <c r="C159" s="153" t="str">
        <f ca="1">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 ca="1">IF(C159="",NA(),MATCH($B159&amp;$C159,'Smelter Look-up'!$J:$J,0))</f>
        <v>#N/A</v>
      </c>
      <c r="X159" s="171">
        <f t="shared" ca="1" si="6"/>
        <v>0</v>
      </c>
      <c r="AB159" s="171" t="str">
        <f t="shared" ca="1" si="7"/>
        <v/>
      </c>
    </row>
    <row r="160" spans="1:28" s="171" customFormat="1" ht="20.45">
      <c r="A160" s="156"/>
      <c r="B160" s="150" t="str">
        <f ca="1">IF(LEN(A160)=0,"",INDEX('Smelter Look-up'!$A:$A,MATCH($A160,'Smelter Look-up'!$E:$E,0)))</f>
        <v/>
      </c>
      <c r="C160" s="153" t="str">
        <f ca="1">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 ca="1">IF(C160="",NA(),MATCH($B160&amp;$C160,'Smelter Look-up'!$J:$J,0))</f>
        <v>#N/A</v>
      </c>
      <c r="X160" s="171">
        <f t="shared" ca="1" si="6"/>
        <v>0</v>
      </c>
      <c r="AB160" s="171" t="str">
        <f t="shared" ca="1" si="7"/>
        <v/>
      </c>
    </row>
    <row r="161" spans="1:28" s="171" customFormat="1" ht="20.45">
      <c r="A161" s="156"/>
      <c r="B161" s="150" t="str">
        <f ca="1">IF(LEN(A161)=0,"",INDEX('Smelter Look-up'!$A:$A,MATCH($A161,'Smelter Look-up'!$E:$E,0)))</f>
        <v/>
      </c>
      <c r="C161" s="153" t="str">
        <f ca="1">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 ca="1">IF(C161="",NA(),MATCH($B161&amp;$C161,'Smelter Look-up'!$J:$J,0))</f>
        <v>#N/A</v>
      </c>
      <c r="X161" s="171">
        <f t="shared" ca="1" si="6"/>
        <v>0</v>
      </c>
      <c r="AB161" s="171" t="str">
        <f t="shared" ca="1" si="7"/>
        <v/>
      </c>
    </row>
    <row r="162" spans="1:28" s="171" customFormat="1" ht="20.45">
      <c r="A162" s="156"/>
      <c r="B162" s="150" t="str">
        <f ca="1">IF(LEN(A162)=0,"",INDEX('Smelter Look-up'!$A:$A,MATCH($A162,'Smelter Look-up'!$E:$E,0)))</f>
        <v/>
      </c>
      <c r="C162" s="153" t="str">
        <f ca="1">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 ca="1">IF(C162="",NA(),MATCH($B162&amp;$C162,'Smelter Look-up'!$J:$J,0))</f>
        <v>#N/A</v>
      </c>
      <c r="X162" s="171">
        <f t="shared" ca="1" si="6"/>
        <v>0</v>
      </c>
      <c r="AB162" s="171" t="str">
        <f t="shared" ca="1" si="7"/>
        <v/>
      </c>
    </row>
    <row r="163" spans="1:28" s="171" customFormat="1" ht="20.45">
      <c r="A163" s="156"/>
      <c r="B163" s="150" t="str">
        <f ca="1">IF(LEN(A163)=0,"",INDEX('Smelter Look-up'!$A:$A,MATCH($A163,'Smelter Look-up'!$E:$E,0)))</f>
        <v/>
      </c>
      <c r="C163" s="153" t="str">
        <f ca="1">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 ca="1">IF(C163="",NA(),MATCH($B163&amp;$C163,'Smelter Look-up'!$J:$J,0))</f>
        <v>#N/A</v>
      </c>
      <c r="X163" s="171">
        <f t="shared" ca="1" si="6"/>
        <v>0</v>
      </c>
      <c r="AB163" s="171" t="str">
        <f t="shared" ca="1" si="7"/>
        <v/>
      </c>
    </row>
    <row r="164" spans="1:28" s="171" customFormat="1" ht="20.45">
      <c r="A164" s="156"/>
      <c r="B164" s="150" t="str">
        <f ca="1">IF(LEN(A164)=0,"",INDEX('Smelter Look-up'!$A:$A,MATCH($A164,'Smelter Look-up'!$E:$E,0)))</f>
        <v/>
      </c>
      <c r="C164" s="153" t="str">
        <f ca="1">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 ca="1">IF(C164="",NA(),MATCH($B164&amp;$C164,'Smelter Look-up'!$J:$J,0))</f>
        <v>#N/A</v>
      </c>
      <c r="X164" s="171">
        <f t="shared" ca="1" si="6"/>
        <v>0</v>
      </c>
      <c r="AB164" s="171" t="str">
        <f t="shared" ca="1" si="7"/>
        <v/>
      </c>
    </row>
    <row r="165" spans="1:28" s="171" customFormat="1" ht="20.45">
      <c r="A165" s="156"/>
      <c r="B165" s="150" t="str">
        <f ca="1">IF(LEN(A165)=0,"",INDEX('Smelter Look-up'!$A:$A,MATCH($A165,'Smelter Look-up'!$E:$E,0)))</f>
        <v/>
      </c>
      <c r="C165" s="153" t="str">
        <f ca="1">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 ca="1">IF(C165="",NA(),MATCH($B165&amp;$C165,'Smelter Look-up'!$J:$J,0))</f>
        <v>#N/A</v>
      </c>
      <c r="X165" s="171">
        <f t="shared" ca="1" si="6"/>
        <v>0</v>
      </c>
      <c r="AB165" s="171" t="str">
        <f t="shared" ca="1" si="7"/>
        <v/>
      </c>
    </row>
    <row r="166" spans="1:28" s="171" customFormat="1" ht="20.45">
      <c r="A166" s="156"/>
      <c r="B166" s="150" t="str">
        <f ca="1">IF(LEN(A166)=0,"",INDEX('Smelter Look-up'!$A:$A,MATCH($A166,'Smelter Look-up'!$E:$E,0)))</f>
        <v/>
      </c>
      <c r="C166" s="153" t="str">
        <f ca="1">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 ca="1">IF(C166="",NA(),MATCH($B166&amp;$C166,'Smelter Look-up'!$J:$J,0))</f>
        <v>#N/A</v>
      </c>
      <c r="X166" s="171">
        <f t="shared" ca="1" si="6"/>
        <v>0</v>
      </c>
      <c r="AB166" s="171" t="str">
        <f t="shared" ca="1" si="7"/>
        <v/>
      </c>
    </row>
    <row r="167" spans="1:28" s="171" customFormat="1" ht="20.45">
      <c r="A167" s="156"/>
      <c r="B167" s="150" t="str">
        <f ca="1">IF(LEN(A167)=0,"",INDEX('Smelter Look-up'!$A:$A,MATCH($A167,'Smelter Look-up'!$E:$E,0)))</f>
        <v/>
      </c>
      <c r="C167" s="153" t="str">
        <f ca="1">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 ca="1">IF(C167="",NA(),MATCH($B167&amp;$C167,'Smelter Look-up'!$J:$J,0))</f>
        <v>#N/A</v>
      </c>
      <c r="X167" s="171">
        <f t="shared" ca="1" si="6"/>
        <v>0</v>
      </c>
      <c r="AB167" s="171" t="str">
        <f t="shared" ca="1" si="7"/>
        <v/>
      </c>
    </row>
    <row r="168" spans="1:28" s="171" customFormat="1" ht="20.45">
      <c r="A168" s="156"/>
      <c r="B168" s="150" t="str">
        <f ca="1">IF(LEN(A168)=0,"",INDEX('Smelter Look-up'!$A:$A,MATCH($A168,'Smelter Look-up'!$E:$E,0)))</f>
        <v/>
      </c>
      <c r="C168" s="153" t="str">
        <f ca="1">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 ca="1">IF(C168="",NA(),MATCH($B168&amp;$C168,'Smelter Look-up'!$J:$J,0))</f>
        <v>#N/A</v>
      </c>
      <c r="X168" s="171">
        <f t="shared" ca="1" si="6"/>
        <v>0</v>
      </c>
      <c r="AB168" s="171" t="str">
        <f t="shared" ca="1" si="7"/>
        <v/>
      </c>
    </row>
    <row r="169" spans="1:28" s="171" customFormat="1" ht="20.45">
      <c r="A169" s="156"/>
      <c r="B169" s="150" t="str">
        <f ca="1">IF(LEN(A169)=0,"",INDEX('Smelter Look-up'!$A:$A,MATCH($A169,'Smelter Look-up'!$E:$E,0)))</f>
        <v/>
      </c>
      <c r="C169" s="153" t="str">
        <f ca="1">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 ca="1">IF(C169="",NA(),MATCH($B169&amp;$C169,'Smelter Look-up'!$J:$J,0))</f>
        <v>#N/A</v>
      </c>
      <c r="X169" s="171">
        <f t="shared" ca="1" si="6"/>
        <v>0</v>
      </c>
      <c r="AB169" s="171" t="str">
        <f t="shared" ca="1" si="7"/>
        <v/>
      </c>
    </row>
    <row r="170" spans="1:28" s="171" customFormat="1" ht="20.45">
      <c r="A170" s="156"/>
      <c r="B170" s="150" t="str">
        <f ca="1">IF(LEN(A170)=0,"",INDEX('Smelter Look-up'!$A:$A,MATCH($A170,'Smelter Look-up'!$E:$E,0)))</f>
        <v/>
      </c>
      <c r="C170" s="153" t="str">
        <f ca="1">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 ca="1">IF(C170="",NA(),MATCH($B170&amp;$C170,'Smelter Look-up'!$J:$J,0))</f>
        <v>#N/A</v>
      </c>
      <c r="X170" s="171">
        <f t="shared" ca="1" si="6"/>
        <v>0</v>
      </c>
      <c r="AB170" s="171" t="str">
        <f t="shared" ca="1" si="7"/>
        <v/>
      </c>
    </row>
    <row r="171" spans="1:28" s="171" customFormat="1" ht="20.45">
      <c r="A171" s="156"/>
      <c r="B171" s="150" t="str">
        <f ca="1">IF(LEN(A171)=0,"",INDEX('Smelter Look-up'!$A:$A,MATCH($A171,'Smelter Look-up'!$E:$E,0)))</f>
        <v/>
      </c>
      <c r="C171" s="153" t="str">
        <f ca="1">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 ca="1">IF(C171="",NA(),MATCH($B171&amp;$C171,'Smelter Look-up'!$J:$J,0))</f>
        <v>#N/A</v>
      </c>
      <c r="X171" s="171">
        <f t="shared" ca="1" si="6"/>
        <v>0</v>
      </c>
      <c r="AB171" s="171" t="str">
        <f t="shared" ca="1" si="7"/>
        <v/>
      </c>
    </row>
    <row r="172" spans="1:28" s="171" customFormat="1" ht="20.45">
      <c r="A172" s="156"/>
      <c r="B172" s="150" t="str">
        <f ca="1">IF(LEN(A172)=0,"",INDEX('Smelter Look-up'!$A:$A,MATCH($A172,'Smelter Look-up'!$E:$E,0)))</f>
        <v/>
      </c>
      <c r="C172" s="153" t="str">
        <f ca="1">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 ca="1">IF(C172="",NA(),MATCH($B172&amp;$C172,'Smelter Look-up'!$J:$J,0))</f>
        <v>#N/A</v>
      </c>
      <c r="X172" s="171">
        <f t="shared" ca="1" si="6"/>
        <v>0</v>
      </c>
      <c r="AB172" s="171" t="str">
        <f t="shared" ca="1" si="7"/>
        <v/>
      </c>
    </row>
    <row r="173" spans="1:28" s="171" customFormat="1" ht="20.45">
      <c r="A173" s="156"/>
      <c r="B173" s="150" t="str">
        <f ca="1">IF(LEN(A173)=0,"",INDEX('Smelter Look-up'!$A:$A,MATCH($A173,'Smelter Look-up'!$E:$E,0)))</f>
        <v/>
      </c>
      <c r="C173" s="153" t="str">
        <f ca="1">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 ca="1">IF(C173="",NA(),MATCH($B173&amp;$C173,'Smelter Look-up'!$J:$J,0))</f>
        <v>#N/A</v>
      </c>
      <c r="X173" s="171">
        <f t="shared" ca="1" si="6"/>
        <v>0</v>
      </c>
      <c r="AB173" s="171" t="str">
        <f t="shared" ca="1" si="7"/>
        <v/>
      </c>
    </row>
    <row r="174" spans="1:28" s="171" customFormat="1" ht="20.45">
      <c r="A174" s="156"/>
      <c r="B174" s="150" t="str">
        <f ca="1">IF(LEN(A174)=0,"",INDEX('Smelter Look-up'!$A:$A,MATCH($A174,'Smelter Look-up'!$E:$E,0)))</f>
        <v/>
      </c>
      <c r="C174" s="153" t="str">
        <f ca="1">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 ca="1">IF(C174="",NA(),MATCH($B174&amp;$C174,'Smelter Look-up'!$J:$J,0))</f>
        <v>#N/A</v>
      </c>
      <c r="X174" s="171">
        <f t="shared" ca="1" si="6"/>
        <v>0</v>
      </c>
      <c r="AB174" s="171" t="str">
        <f t="shared" ca="1" si="7"/>
        <v/>
      </c>
    </row>
    <row r="175" spans="1:28" s="171" customFormat="1" ht="20.45">
      <c r="A175" s="156"/>
      <c r="B175" s="150" t="str">
        <f ca="1">IF(LEN(A175)=0,"",INDEX('Smelter Look-up'!$A:$A,MATCH($A175,'Smelter Look-up'!$E:$E,0)))</f>
        <v/>
      </c>
      <c r="C175" s="153" t="str">
        <f ca="1">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 ca="1">IF(C175="",NA(),MATCH($B175&amp;$C175,'Smelter Look-up'!$J:$J,0))</f>
        <v>#N/A</v>
      </c>
      <c r="X175" s="171">
        <f t="shared" ca="1" si="6"/>
        <v>0</v>
      </c>
      <c r="AB175" s="171" t="str">
        <f t="shared" ca="1" si="7"/>
        <v/>
      </c>
    </row>
    <row r="176" spans="1:28" s="171" customFormat="1" ht="20.45">
      <c r="A176" s="156"/>
      <c r="B176" s="150" t="str">
        <f ca="1">IF(LEN(A176)=0,"",INDEX('Smelter Look-up'!$A:$A,MATCH($A176,'Smelter Look-up'!$E:$E,0)))</f>
        <v/>
      </c>
      <c r="C176" s="153" t="str">
        <f ca="1">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 ca="1">IF(C176="",NA(),MATCH($B176&amp;$C176,'Smelter Look-up'!$J:$J,0))</f>
        <v>#N/A</v>
      </c>
      <c r="X176" s="171">
        <f t="shared" ca="1" si="6"/>
        <v>0</v>
      </c>
      <c r="AB176" s="171" t="str">
        <f t="shared" ca="1" si="7"/>
        <v/>
      </c>
    </row>
    <row r="177" spans="1:28" s="171" customFormat="1" ht="20.45">
      <c r="A177" s="156"/>
      <c r="B177" s="150" t="str">
        <f ca="1">IF(LEN(A177)=0,"",INDEX('Smelter Look-up'!$A:$A,MATCH($A177,'Smelter Look-up'!$E:$E,0)))</f>
        <v/>
      </c>
      <c r="C177" s="153" t="str">
        <f ca="1">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 ca="1">IF(C177="",NA(),MATCH($B177&amp;$C177,'Smelter Look-up'!$J:$J,0))</f>
        <v>#N/A</v>
      </c>
      <c r="X177" s="171">
        <f t="shared" ca="1" si="6"/>
        <v>0</v>
      </c>
      <c r="AB177" s="171" t="str">
        <f t="shared" ca="1" si="7"/>
        <v/>
      </c>
    </row>
    <row r="178" spans="1:28" s="171" customFormat="1" ht="20.45">
      <c r="A178" s="156"/>
      <c r="B178" s="150" t="str">
        <f ca="1">IF(LEN(A178)=0,"",INDEX('Smelter Look-up'!$A:$A,MATCH($A178,'Smelter Look-up'!$E:$E,0)))</f>
        <v/>
      </c>
      <c r="C178" s="153" t="str">
        <f ca="1">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 ca="1">IF(C178="",NA(),MATCH($B178&amp;$C178,'Smelter Look-up'!$J:$J,0))</f>
        <v>#N/A</v>
      </c>
      <c r="X178" s="171">
        <f t="shared" ca="1" si="6"/>
        <v>0</v>
      </c>
      <c r="AB178" s="171" t="str">
        <f t="shared" ca="1" si="7"/>
        <v/>
      </c>
    </row>
    <row r="179" spans="1:28" s="171" customFormat="1" ht="20.45">
      <c r="A179" s="156"/>
      <c r="B179" s="150" t="str">
        <f ca="1">IF(LEN(A179)=0,"",INDEX('Smelter Look-up'!$A:$A,MATCH($A179,'Smelter Look-up'!$E:$E,0)))</f>
        <v/>
      </c>
      <c r="C179" s="153" t="str">
        <f ca="1">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 ca="1">IF(C179="",NA(),MATCH($B179&amp;$C179,'Smelter Look-up'!$J:$J,0))</f>
        <v>#N/A</v>
      </c>
      <c r="X179" s="171">
        <f t="shared" ca="1" si="6"/>
        <v>0</v>
      </c>
      <c r="AB179" s="171" t="str">
        <f t="shared" ca="1" si="7"/>
        <v/>
      </c>
    </row>
    <row r="180" spans="1:28" s="171" customFormat="1" ht="20.45">
      <c r="A180" s="156"/>
      <c r="B180" s="150" t="str">
        <f ca="1">IF(LEN(A180)=0,"",INDEX('Smelter Look-up'!$A:$A,MATCH($A180,'Smelter Look-up'!$E:$E,0)))</f>
        <v/>
      </c>
      <c r="C180" s="153" t="str">
        <f ca="1">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 ca="1">IF(C180="",NA(),MATCH($B180&amp;$C180,'Smelter Look-up'!$J:$J,0))</f>
        <v>#N/A</v>
      </c>
      <c r="X180" s="171">
        <f t="shared" ca="1" si="6"/>
        <v>0</v>
      </c>
      <c r="AB180" s="171" t="str">
        <f t="shared" ca="1" si="7"/>
        <v/>
      </c>
    </row>
    <row r="181" spans="1:28" s="171" customFormat="1" ht="20.45">
      <c r="A181" s="156"/>
      <c r="B181" s="150" t="str">
        <f ca="1">IF(LEN(A181)=0,"",INDEX('Smelter Look-up'!$A:$A,MATCH($A181,'Smelter Look-up'!$E:$E,0)))</f>
        <v/>
      </c>
      <c r="C181" s="153" t="str">
        <f ca="1">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 ca="1">IF(C181="",NA(),MATCH($B181&amp;$C181,'Smelter Look-up'!$J:$J,0))</f>
        <v>#N/A</v>
      </c>
      <c r="X181" s="171">
        <f t="shared" ca="1" si="6"/>
        <v>0</v>
      </c>
      <c r="AB181" s="171" t="str">
        <f t="shared" ca="1" si="7"/>
        <v/>
      </c>
    </row>
    <row r="182" spans="1:28" s="171" customFormat="1" ht="20.45">
      <c r="A182" s="156"/>
      <c r="B182" s="150" t="str">
        <f ca="1">IF(LEN(A182)=0,"",INDEX('Smelter Look-up'!$A:$A,MATCH($A182,'Smelter Look-up'!$E:$E,0)))</f>
        <v/>
      </c>
      <c r="C182" s="153" t="str">
        <f ca="1">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 ca="1">IF(C182="",NA(),MATCH($B182&amp;$C182,'Smelter Look-up'!$J:$J,0))</f>
        <v>#N/A</v>
      </c>
      <c r="X182" s="171">
        <f t="shared" ca="1" si="6"/>
        <v>0</v>
      </c>
      <c r="AB182" s="171" t="str">
        <f t="shared" ca="1" si="7"/>
        <v/>
      </c>
    </row>
    <row r="183" spans="1:28" s="171" customFormat="1" ht="20.45">
      <c r="A183" s="156"/>
      <c r="B183" s="150" t="str">
        <f ca="1">IF(LEN(A183)=0,"",INDEX('Smelter Look-up'!$A:$A,MATCH($A183,'Smelter Look-up'!$E:$E,0)))</f>
        <v/>
      </c>
      <c r="C183" s="153" t="str">
        <f ca="1">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 ca="1">IF(C183="",NA(),MATCH($B183&amp;$C183,'Smelter Look-up'!$J:$J,0))</f>
        <v>#N/A</v>
      </c>
      <c r="X183" s="171">
        <f t="shared" ca="1" si="6"/>
        <v>0</v>
      </c>
      <c r="AB183" s="171" t="str">
        <f t="shared" ca="1" si="7"/>
        <v/>
      </c>
    </row>
    <row r="184" spans="1:28" s="171" customFormat="1" ht="20.45">
      <c r="A184" s="156"/>
      <c r="B184" s="150" t="str">
        <f ca="1">IF(LEN(A184)=0,"",INDEX('Smelter Look-up'!$A:$A,MATCH($A184,'Smelter Look-up'!$E:$E,0)))</f>
        <v/>
      </c>
      <c r="C184" s="153" t="str">
        <f ca="1">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 ca="1">IF(C184="",NA(),MATCH($B184&amp;$C184,'Smelter Look-up'!$J:$J,0))</f>
        <v>#N/A</v>
      </c>
      <c r="X184" s="171">
        <f t="shared" ca="1" si="6"/>
        <v>0</v>
      </c>
      <c r="AB184" s="171" t="str">
        <f t="shared" ca="1" si="7"/>
        <v/>
      </c>
    </row>
    <row r="185" spans="1:28" s="171" customFormat="1" ht="20.45">
      <c r="A185" s="156"/>
      <c r="B185" s="150" t="str">
        <f ca="1">IF(LEN(A185)=0,"",INDEX('Smelter Look-up'!$A:$A,MATCH($A185,'Smelter Look-up'!$E:$E,0)))</f>
        <v/>
      </c>
      <c r="C185" s="153" t="str">
        <f ca="1">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 ca="1">IF(C185="",NA(),MATCH($B185&amp;$C185,'Smelter Look-up'!$J:$J,0))</f>
        <v>#N/A</v>
      </c>
      <c r="X185" s="171">
        <f t="shared" ca="1" si="6"/>
        <v>0</v>
      </c>
      <c r="AB185" s="171" t="str">
        <f t="shared" ca="1" si="7"/>
        <v/>
      </c>
    </row>
    <row r="186" spans="1:28" s="171" customFormat="1" ht="20.45">
      <c r="A186" s="156"/>
      <c r="B186" s="150" t="str">
        <f ca="1">IF(LEN(A186)=0,"",INDEX('Smelter Look-up'!$A:$A,MATCH($A186,'Smelter Look-up'!$E:$E,0)))</f>
        <v/>
      </c>
      <c r="C186" s="153" t="str">
        <f ca="1">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 ca="1">IF(C186="",NA(),MATCH($B186&amp;$C186,'Smelter Look-up'!$J:$J,0))</f>
        <v>#N/A</v>
      </c>
      <c r="X186" s="171">
        <f t="shared" ca="1" si="6"/>
        <v>0</v>
      </c>
      <c r="AB186" s="171" t="str">
        <f t="shared" ca="1" si="7"/>
        <v/>
      </c>
    </row>
    <row r="187" spans="1:28" s="171" customFormat="1" ht="20.45">
      <c r="A187" s="156"/>
      <c r="B187" s="150" t="str">
        <f ca="1">IF(LEN(A187)=0,"",INDEX('Smelter Look-up'!$A:$A,MATCH($A187,'Smelter Look-up'!$E:$E,0)))</f>
        <v/>
      </c>
      <c r="C187" s="153" t="str">
        <f ca="1">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 ca="1">IF(C187="",NA(),MATCH($B187&amp;$C187,'Smelter Look-up'!$J:$J,0))</f>
        <v>#N/A</v>
      </c>
      <c r="X187" s="171">
        <f t="shared" ca="1" si="6"/>
        <v>0</v>
      </c>
      <c r="AB187" s="171" t="str">
        <f t="shared" ca="1" si="7"/>
        <v/>
      </c>
    </row>
    <row r="188" spans="1:28" s="171" customFormat="1" ht="20.45">
      <c r="A188" s="156"/>
      <c r="B188" s="150" t="str">
        <f ca="1">IF(LEN(A188)=0,"",INDEX('Smelter Look-up'!$A:$A,MATCH($A188,'Smelter Look-up'!$E:$E,0)))</f>
        <v/>
      </c>
      <c r="C188" s="153" t="str">
        <f ca="1">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 ca="1">IF(C188="",NA(),MATCH($B188&amp;$C188,'Smelter Look-up'!$J:$J,0))</f>
        <v>#N/A</v>
      </c>
      <c r="X188" s="171">
        <f t="shared" ca="1" si="6"/>
        <v>0</v>
      </c>
      <c r="AB188" s="171" t="str">
        <f t="shared" ca="1" si="7"/>
        <v/>
      </c>
    </row>
    <row r="189" spans="1:28" s="171" customFormat="1" ht="20.45">
      <c r="A189" s="156"/>
      <c r="B189" s="150" t="str">
        <f ca="1">IF(LEN(A189)=0,"",INDEX('Smelter Look-up'!$A:$A,MATCH($A189,'Smelter Look-up'!$E:$E,0)))</f>
        <v/>
      </c>
      <c r="C189" s="153" t="str">
        <f ca="1">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 ca="1">IF(C189="",NA(),MATCH($B189&amp;$C189,'Smelter Look-up'!$J:$J,0))</f>
        <v>#N/A</v>
      </c>
      <c r="X189" s="171">
        <f t="shared" ca="1" si="6"/>
        <v>0</v>
      </c>
      <c r="AB189" s="171" t="str">
        <f t="shared" ca="1" si="7"/>
        <v/>
      </c>
    </row>
    <row r="190" spans="1:28" s="171" customFormat="1" ht="20.45">
      <c r="A190" s="156"/>
      <c r="B190" s="150" t="str">
        <f ca="1">IF(LEN(A190)=0,"",INDEX('Smelter Look-up'!$A:$A,MATCH($A190,'Smelter Look-up'!$E:$E,0)))</f>
        <v/>
      </c>
      <c r="C190" s="153" t="str">
        <f ca="1">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 ca="1">IF(C190="",NA(),MATCH($B190&amp;$C190,'Smelter Look-up'!$J:$J,0))</f>
        <v>#N/A</v>
      </c>
      <c r="X190" s="171">
        <f t="shared" ca="1" si="6"/>
        <v>0</v>
      </c>
      <c r="AB190" s="171" t="str">
        <f t="shared" ca="1" si="7"/>
        <v/>
      </c>
    </row>
    <row r="191" spans="1:28" s="171" customFormat="1" ht="20.45">
      <c r="A191" s="156"/>
      <c r="B191" s="150" t="str">
        <f ca="1">IF(LEN(A191)=0,"",INDEX('Smelter Look-up'!$A:$A,MATCH($A191,'Smelter Look-up'!$E:$E,0)))</f>
        <v/>
      </c>
      <c r="C191" s="153" t="str">
        <f ca="1">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 ca="1">IF(C191="",NA(),MATCH($B191&amp;$C191,'Smelter Look-up'!$J:$J,0))</f>
        <v>#N/A</v>
      </c>
      <c r="X191" s="171">
        <f t="shared" ref="X191:X254" ca="1" si="9">IF(AND(C191="Smelter not listed",OR(LEN(D191)=0,LEN(E191)=0)),1,0)</f>
        <v>0</v>
      </c>
      <c r="AB191" s="171" t="str">
        <f t="shared" ref="AB191:AB254" ca="1" si="10">B191&amp;C191</f>
        <v/>
      </c>
    </row>
    <row r="192" spans="1:28" s="171" customFormat="1" ht="20.45">
      <c r="A192" s="156"/>
      <c r="B192" s="150" t="str">
        <f ca="1">IF(LEN(A192)=0,"",INDEX('Smelter Look-up'!$A:$A,MATCH($A192,'Smelter Look-up'!$E:$E,0)))</f>
        <v/>
      </c>
      <c r="C192" s="153" t="str">
        <f ca="1">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 ca="1">IF(C192="",NA(),MATCH($B192&amp;$C192,'Smelter Look-up'!$J:$J,0))</f>
        <v>#N/A</v>
      </c>
      <c r="X192" s="171">
        <f t="shared" ca="1" si="9"/>
        <v>0</v>
      </c>
      <c r="AB192" s="171" t="str">
        <f t="shared" ca="1" si="10"/>
        <v/>
      </c>
    </row>
    <row r="193" spans="1:28" s="171" customFormat="1" ht="20.45">
      <c r="A193" s="156"/>
      <c r="B193" s="150" t="str">
        <f ca="1">IF(LEN(A193)=0,"",INDEX('Smelter Look-up'!$A:$A,MATCH($A193,'Smelter Look-up'!$E:$E,0)))</f>
        <v/>
      </c>
      <c r="C193" s="153" t="str">
        <f ca="1">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 ca="1">IF(C193="",NA(),MATCH($B193&amp;$C193,'Smelter Look-up'!$J:$J,0))</f>
        <v>#N/A</v>
      </c>
      <c r="X193" s="171">
        <f t="shared" ca="1" si="9"/>
        <v>0</v>
      </c>
      <c r="AB193" s="171" t="str">
        <f t="shared" ca="1" si="10"/>
        <v/>
      </c>
    </row>
    <row r="194" spans="1:28" s="171" customFormat="1" ht="20.45">
      <c r="A194" s="156"/>
      <c r="B194" s="150" t="str">
        <f ca="1">IF(LEN(A194)=0,"",INDEX('Smelter Look-up'!$A:$A,MATCH($A194,'Smelter Look-up'!$E:$E,0)))</f>
        <v/>
      </c>
      <c r="C194" s="153" t="str">
        <f ca="1">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 ca="1">IF(C194="",NA(),MATCH($B194&amp;$C194,'Smelter Look-up'!$J:$J,0))</f>
        <v>#N/A</v>
      </c>
      <c r="X194" s="171">
        <f t="shared" ca="1" si="9"/>
        <v>0</v>
      </c>
      <c r="AB194" s="171" t="str">
        <f t="shared" ca="1" si="10"/>
        <v/>
      </c>
    </row>
    <row r="195" spans="1:28" s="171" customFormat="1" ht="20.45">
      <c r="A195" s="156"/>
      <c r="B195" s="150" t="str">
        <f ca="1">IF(LEN(A195)=0,"",INDEX('Smelter Look-up'!$A:$A,MATCH($A195,'Smelter Look-up'!$E:$E,0)))</f>
        <v/>
      </c>
      <c r="C195" s="153" t="str">
        <f ca="1">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 ca="1">IF(C195="",NA(),MATCH($B195&amp;$C195,'Smelter Look-up'!$J:$J,0))</f>
        <v>#N/A</v>
      </c>
      <c r="X195" s="171">
        <f t="shared" ca="1" si="9"/>
        <v>0</v>
      </c>
      <c r="AB195" s="171" t="str">
        <f t="shared" ca="1" si="10"/>
        <v/>
      </c>
    </row>
    <row r="196" spans="1:28" s="171" customFormat="1" ht="20.45">
      <c r="A196" s="156"/>
      <c r="B196" s="150" t="str">
        <f ca="1">IF(LEN(A196)=0,"",INDEX('Smelter Look-up'!$A:$A,MATCH($A196,'Smelter Look-up'!$E:$E,0)))</f>
        <v/>
      </c>
      <c r="C196" s="153" t="str">
        <f ca="1">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 ca="1">IF(C196="",NA(),MATCH($B196&amp;$C196,'Smelter Look-up'!$J:$J,0))</f>
        <v>#N/A</v>
      </c>
      <c r="X196" s="171">
        <f t="shared" ca="1" si="9"/>
        <v>0</v>
      </c>
      <c r="AB196" s="171" t="str">
        <f t="shared" ca="1" si="10"/>
        <v/>
      </c>
    </row>
    <row r="197" spans="1:28" s="171" customFormat="1" ht="20.45">
      <c r="A197" s="156"/>
      <c r="B197" s="150" t="str">
        <f ca="1">IF(LEN(A197)=0,"",INDEX('Smelter Look-up'!$A:$A,MATCH($A197,'Smelter Look-up'!$E:$E,0)))</f>
        <v/>
      </c>
      <c r="C197" s="153" t="str">
        <f ca="1">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 ca="1">IF(C197="",NA(),MATCH($B197&amp;$C197,'Smelter Look-up'!$J:$J,0))</f>
        <v>#N/A</v>
      </c>
      <c r="X197" s="171">
        <f t="shared" ca="1" si="9"/>
        <v>0</v>
      </c>
      <c r="AB197" s="171" t="str">
        <f t="shared" ca="1" si="10"/>
        <v/>
      </c>
    </row>
    <row r="198" spans="1:28" s="171" customFormat="1" ht="20.45">
      <c r="A198" s="156"/>
      <c r="B198" s="150" t="str">
        <f ca="1">IF(LEN(A198)=0,"",INDEX('Smelter Look-up'!$A:$A,MATCH($A198,'Smelter Look-up'!$E:$E,0)))</f>
        <v/>
      </c>
      <c r="C198" s="153" t="str">
        <f ca="1">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 ca="1">IF(C198="",NA(),MATCH($B198&amp;$C198,'Smelter Look-up'!$J:$J,0))</f>
        <v>#N/A</v>
      </c>
      <c r="X198" s="171">
        <f t="shared" ca="1" si="9"/>
        <v>0</v>
      </c>
      <c r="AB198" s="171" t="str">
        <f t="shared" ca="1" si="10"/>
        <v/>
      </c>
    </row>
    <row r="199" spans="1:28" s="171" customFormat="1" ht="20.45">
      <c r="A199" s="156"/>
      <c r="B199" s="150" t="str">
        <f ca="1">IF(LEN(A199)=0,"",INDEX('Smelter Look-up'!$A:$A,MATCH($A199,'Smelter Look-up'!$E:$E,0)))</f>
        <v/>
      </c>
      <c r="C199" s="153" t="str">
        <f ca="1">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 ca="1">IF(C199="",NA(),MATCH($B199&amp;$C199,'Smelter Look-up'!$J:$J,0))</f>
        <v>#N/A</v>
      </c>
      <c r="X199" s="171">
        <f t="shared" ca="1" si="9"/>
        <v>0</v>
      </c>
      <c r="AB199" s="171" t="str">
        <f t="shared" ca="1" si="10"/>
        <v/>
      </c>
    </row>
    <row r="200" spans="1:28" s="171" customFormat="1" ht="20.45">
      <c r="A200" s="156"/>
      <c r="B200" s="150" t="str">
        <f ca="1">IF(LEN(A200)=0,"",INDEX('Smelter Look-up'!$A:$A,MATCH($A200,'Smelter Look-up'!$E:$E,0)))</f>
        <v/>
      </c>
      <c r="C200" s="153" t="str">
        <f ca="1">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 ca="1">IF(C200="",NA(),MATCH($B200&amp;$C200,'Smelter Look-up'!$J:$J,0))</f>
        <v>#N/A</v>
      </c>
      <c r="X200" s="171">
        <f t="shared" ca="1" si="9"/>
        <v>0</v>
      </c>
      <c r="AB200" s="171" t="str">
        <f t="shared" ca="1" si="10"/>
        <v/>
      </c>
    </row>
    <row r="201" spans="1:28" s="171" customFormat="1" ht="20.45">
      <c r="A201" s="156"/>
      <c r="B201" s="150" t="str">
        <f ca="1">IF(LEN(A201)=0,"",INDEX('Smelter Look-up'!$A:$A,MATCH($A201,'Smelter Look-up'!$E:$E,0)))</f>
        <v/>
      </c>
      <c r="C201" s="153" t="str">
        <f ca="1">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 ca="1">IF(C201="",NA(),MATCH($B201&amp;$C201,'Smelter Look-up'!$J:$J,0))</f>
        <v>#N/A</v>
      </c>
      <c r="X201" s="171">
        <f t="shared" ca="1" si="9"/>
        <v>0</v>
      </c>
      <c r="AB201" s="171" t="str">
        <f t="shared" ca="1" si="10"/>
        <v/>
      </c>
    </row>
    <row r="202" spans="1:28" s="171" customFormat="1" ht="20.45">
      <c r="A202" s="156"/>
      <c r="B202" s="150" t="str">
        <f ca="1">IF(LEN(A202)=0,"",INDEX('Smelter Look-up'!$A:$A,MATCH($A202,'Smelter Look-up'!$E:$E,0)))</f>
        <v/>
      </c>
      <c r="C202" s="153" t="str">
        <f ca="1">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 ca="1">IF(C202="",NA(),MATCH($B202&amp;$C202,'Smelter Look-up'!$J:$J,0))</f>
        <v>#N/A</v>
      </c>
      <c r="X202" s="171">
        <f t="shared" ca="1" si="9"/>
        <v>0</v>
      </c>
      <c r="AB202" s="171" t="str">
        <f t="shared" ca="1" si="10"/>
        <v/>
      </c>
    </row>
    <row r="203" spans="1:28" s="171" customFormat="1" ht="20.45">
      <c r="A203" s="156"/>
      <c r="B203" s="150" t="str">
        <f ca="1">IF(LEN(A203)=0,"",INDEX('Smelter Look-up'!$A:$A,MATCH($A203,'Smelter Look-up'!$E:$E,0)))</f>
        <v/>
      </c>
      <c r="C203" s="153" t="str">
        <f ca="1">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 ca="1">IF(C203="",NA(),MATCH($B203&amp;$C203,'Smelter Look-up'!$J:$J,0))</f>
        <v>#N/A</v>
      </c>
      <c r="X203" s="171">
        <f t="shared" ca="1" si="9"/>
        <v>0</v>
      </c>
      <c r="AB203" s="171" t="str">
        <f t="shared" ca="1" si="10"/>
        <v/>
      </c>
    </row>
    <row r="204" spans="1:28" s="171" customFormat="1" ht="20.45">
      <c r="A204" s="156"/>
      <c r="B204" s="150" t="str">
        <f ca="1">IF(LEN(A204)=0,"",INDEX('Smelter Look-up'!$A:$A,MATCH($A204,'Smelter Look-up'!$E:$E,0)))</f>
        <v/>
      </c>
      <c r="C204" s="153" t="str">
        <f ca="1">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 ca="1">IF(C204="",NA(),MATCH($B204&amp;$C204,'Smelter Look-up'!$J:$J,0))</f>
        <v>#N/A</v>
      </c>
      <c r="X204" s="171">
        <f t="shared" ca="1" si="9"/>
        <v>0</v>
      </c>
      <c r="AB204" s="171" t="str">
        <f t="shared" ca="1" si="10"/>
        <v/>
      </c>
    </row>
    <row r="205" spans="1:28" s="171" customFormat="1" ht="20.45">
      <c r="A205" s="156"/>
      <c r="B205" s="150" t="str">
        <f ca="1">IF(LEN(A205)=0,"",INDEX('Smelter Look-up'!$A:$A,MATCH($A205,'Smelter Look-up'!$E:$E,0)))</f>
        <v/>
      </c>
      <c r="C205" s="153" t="str">
        <f ca="1">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 ca="1">IF(C205="",NA(),MATCH($B205&amp;$C205,'Smelter Look-up'!$J:$J,0))</f>
        <v>#N/A</v>
      </c>
      <c r="X205" s="171">
        <f t="shared" ca="1" si="9"/>
        <v>0</v>
      </c>
      <c r="AB205" s="171" t="str">
        <f t="shared" ca="1" si="10"/>
        <v/>
      </c>
    </row>
    <row r="206" spans="1:28" s="171" customFormat="1" ht="20.45">
      <c r="A206" s="156"/>
      <c r="B206" s="150" t="str">
        <f ca="1">IF(LEN(A206)=0,"",INDEX('Smelter Look-up'!$A:$A,MATCH($A206,'Smelter Look-up'!$E:$E,0)))</f>
        <v/>
      </c>
      <c r="C206" s="153" t="str">
        <f ca="1">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 ca="1">IF(C206="",NA(),MATCH($B206&amp;$C206,'Smelter Look-up'!$J:$J,0))</f>
        <v>#N/A</v>
      </c>
      <c r="X206" s="171">
        <f t="shared" ca="1" si="9"/>
        <v>0</v>
      </c>
      <c r="AB206" s="171" t="str">
        <f t="shared" ca="1" si="10"/>
        <v/>
      </c>
    </row>
    <row r="207" spans="1:28" s="171" customFormat="1" ht="20.45">
      <c r="A207" s="156"/>
      <c r="B207" s="150" t="str">
        <f ca="1">IF(LEN(A207)=0,"",INDEX('Smelter Look-up'!$A:$A,MATCH($A207,'Smelter Look-up'!$E:$E,0)))</f>
        <v/>
      </c>
      <c r="C207" s="153" t="str">
        <f ca="1">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 ca="1">IF(C207="",NA(),MATCH($B207&amp;$C207,'Smelter Look-up'!$J:$J,0))</f>
        <v>#N/A</v>
      </c>
      <c r="X207" s="171">
        <f t="shared" ca="1" si="9"/>
        <v>0</v>
      </c>
      <c r="AB207" s="171" t="str">
        <f t="shared" ca="1" si="10"/>
        <v/>
      </c>
    </row>
    <row r="208" spans="1:28" s="171" customFormat="1" ht="20.45">
      <c r="A208" s="156"/>
      <c r="B208" s="150" t="str">
        <f ca="1">IF(LEN(A208)=0,"",INDEX('Smelter Look-up'!$A:$A,MATCH($A208,'Smelter Look-up'!$E:$E,0)))</f>
        <v/>
      </c>
      <c r="C208" s="153" t="str">
        <f ca="1">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 ca="1">IF(C208="",NA(),MATCH($B208&amp;$C208,'Smelter Look-up'!$J:$J,0))</f>
        <v>#N/A</v>
      </c>
      <c r="X208" s="171">
        <f t="shared" ca="1" si="9"/>
        <v>0</v>
      </c>
      <c r="AB208" s="171" t="str">
        <f t="shared" ca="1" si="10"/>
        <v/>
      </c>
    </row>
    <row r="209" spans="1:28" s="171" customFormat="1" ht="20.45">
      <c r="A209" s="156"/>
      <c r="B209" s="150" t="str">
        <f ca="1">IF(LEN(A209)=0,"",INDEX('Smelter Look-up'!$A:$A,MATCH($A209,'Smelter Look-up'!$E:$E,0)))</f>
        <v/>
      </c>
      <c r="C209" s="153" t="str">
        <f ca="1">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 ca="1">IF(C209="",NA(),MATCH($B209&amp;$C209,'Smelter Look-up'!$J:$J,0))</f>
        <v>#N/A</v>
      </c>
      <c r="X209" s="171">
        <f t="shared" ca="1" si="9"/>
        <v>0</v>
      </c>
      <c r="AB209" s="171" t="str">
        <f t="shared" ca="1" si="10"/>
        <v/>
      </c>
    </row>
    <row r="210" spans="1:28" s="171" customFormat="1" ht="20.45">
      <c r="A210" s="156"/>
      <c r="B210" s="150" t="str">
        <f ca="1">IF(LEN(A210)=0,"",INDEX('Smelter Look-up'!$A:$A,MATCH($A210,'Smelter Look-up'!$E:$E,0)))</f>
        <v/>
      </c>
      <c r="C210" s="153" t="str">
        <f ca="1">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 ca="1">IF(C210="",NA(),MATCH($B210&amp;$C210,'Smelter Look-up'!$J:$J,0))</f>
        <v>#N/A</v>
      </c>
      <c r="X210" s="171">
        <f t="shared" ca="1" si="9"/>
        <v>0</v>
      </c>
      <c r="AB210" s="171" t="str">
        <f t="shared" ca="1" si="10"/>
        <v/>
      </c>
    </row>
    <row r="211" spans="1:28" s="171" customFormat="1" ht="20.45">
      <c r="A211" s="156"/>
      <c r="B211" s="150" t="str">
        <f ca="1">IF(LEN(A211)=0,"",INDEX('Smelter Look-up'!$A:$A,MATCH($A211,'Smelter Look-up'!$E:$E,0)))</f>
        <v/>
      </c>
      <c r="C211" s="153" t="str">
        <f ca="1">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 ca="1">IF(C211="",NA(),MATCH($B211&amp;$C211,'Smelter Look-up'!$J:$J,0))</f>
        <v>#N/A</v>
      </c>
      <c r="X211" s="171">
        <f t="shared" ca="1" si="9"/>
        <v>0</v>
      </c>
      <c r="AB211" s="171" t="str">
        <f t="shared" ca="1" si="10"/>
        <v/>
      </c>
    </row>
    <row r="212" spans="1:28" s="171" customFormat="1" ht="20.45">
      <c r="A212" s="156"/>
      <c r="B212" s="150" t="str">
        <f ca="1">IF(LEN(A212)=0,"",INDEX('Smelter Look-up'!$A:$A,MATCH($A212,'Smelter Look-up'!$E:$E,0)))</f>
        <v/>
      </c>
      <c r="C212" s="153" t="str">
        <f ca="1">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 ca="1">IF(C212="",NA(),MATCH($B212&amp;$C212,'Smelter Look-up'!$J:$J,0))</f>
        <v>#N/A</v>
      </c>
      <c r="X212" s="171">
        <f t="shared" ca="1" si="9"/>
        <v>0</v>
      </c>
      <c r="AB212" s="171" t="str">
        <f t="shared" ca="1" si="10"/>
        <v/>
      </c>
    </row>
    <row r="213" spans="1:28" s="171" customFormat="1" ht="20.45">
      <c r="A213" s="156"/>
      <c r="B213" s="150" t="str">
        <f ca="1">IF(LEN(A213)=0,"",INDEX('Smelter Look-up'!$A:$A,MATCH($A213,'Smelter Look-up'!$E:$E,0)))</f>
        <v/>
      </c>
      <c r="C213" s="153" t="str">
        <f ca="1">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 ca="1">IF(C213="",NA(),MATCH($B213&amp;$C213,'Smelter Look-up'!$J:$J,0))</f>
        <v>#N/A</v>
      </c>
      <c r="X213" s="171">
        <f t="shared" ca="1" si="9"/>
        <v>0</v>
      </c>
      <c r="AB213" s="171" t="str">
        <f t="shared" ca="1" si="10"/>
        <v/>
      </c>
    </row>
    <row r="214" spans="1:28" s="171" customFormat="1" ht="20.45">
      <c r="A214" s="156"/>
      <c r="B214" s="150" t="str">
        <f ca="1">IF(LEN(A214)=0,"",INDEX('Smelter Look-up'!$A:$A,MATCH($A214,'Smelter Look-up'!$E:$E,0)))</f>
        <v/>
      </c>
      <c r="C214" s="153" t="str">
        <f ca="1">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 ca="1">IF(C214="",NA(),MATCH($B214&amp;$C214,'Smelter Look-up'!$J:$J,0))</f>
        <v>#N/A</v>
      </c>
      <c r="X214" s="171">
        <f t="shared" ca="1" si="9"/>
        <v>0</v>
      </c>
      <c r="AB214" s="171" t="str">
        <f t="shared" ca="1" si="10"/>
        <v/>
      </c>
    </row>
    <row r="215" spans="1:28" s="171" customFormat="1" ht="20.45">
      <c r="A215" s="156"/>
      <c r="B215" s="150" t="str">
        <f ca="1">IF(LEN(A215)=0,"",INDEX('Smelter Look-up'!$A:$A,MATCH($A215,'Smelter Look-up'!$E:$E,0)))</f>
        <v/>
      </c>
      <c r="C215" s="153" t="str">
        <f ca="1">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 ca="1">IF(C215="",NA(),MATCH($B215&amp;$C215,'Smelter Look-up'!$J:$J,0))</f>
        <v>#N/A</v>
      </c>
      <c r="X215" s="171">
        <f t="shared" ca="1" si="9"/>
        <v>0</v>
      </c>
      <c r="AB215" s="171" t="str">
        <f t="shared" ca="1" si="10"/>
        <v/>
      </c>
    </row>
    <row r="216" spans="1:28" s="171" customFormat="1" ht="20.45">
      <c r="A216" s="156"/>
      <c r="B216" s="150" t="str">
        <f ca="1">IF(LEN(A216)=0,"",INDEX('Smelter Look-up'!$A:$A,MATCH($A216,'Smelter Look-up'!$E:$E,0)))</f>
        <v/>
      </c>
      <c r="C216" s="153" t="str">
        <f ca="1">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 ca="1">IF(C216="",NA(),MATCH($B216&amp;$C216,'Smelter Look-up'!$J:$J,0))</f>
        <v>#N/A</v>
      </c>
      <c r="X216" s="171">
        <f t="shared" ca="1" si="9"/>
        <v>0</v>
      </c>
      <c r="AB216" s="171" t="str">
        <f t="shared" ca="1" si="10"/>
        <v/>
      </c>
    </row>
    <row r="217" spans="1:28" s="171" customFormat="1" ht="20.45">
      <c r="A217" s="156"/>
      <c r="B217" s="150" t="str">
        <f ca="1">IF(LEN(A217)=0,"",INDEX('Smelter Look-up'!$A:$A,MATCH($A217,'Smelter Look-up'!$E:$E,0)))</f>
        <v/>
      </c>
      <c r="C217" s="153" t="str">
        <f ca="1">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 ca="1">IF(C217="",NA(),MATCH($B217&amp;$C217,'Smelter Look-up'!$J:$J,0))</f>
        <v>#N/A</v>
      </c>
      <c r="X217" s="171">
        <f t="shared" ca="1" si="9"/>
        <v>0</v>
      </c>
      <c r="AB217" s="171" t="str">
        <f t="shared" ca="1" si="10"/>
        <v/>
      </c>
    </row>
    <row r="218" spans="1:28" s="171" customFormat="1" ht="20.45">
      <c r="A218" s="156"/>
      <c r="B218" s="150" t="str">
        <f ca="1">IF(LEN(A218)=0,"",INDEX('Smelter Look-up'!$A:$A,MATCH($A218,'Smelter Look-up'!$E:$E,0)))</f>
        <v/>
      </c>
      <c r="C218" s="153" t="str">
        <f ca="1">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 ca="1">IF(C218="",NA(),MATCH($B218&amp;$C218,'Smelter Look-up'!$J:$J,0))</f>
        <v>#N/A</v>
      </c>
      <c r="X218" s="171">
        <f t="shared" ca="1" si="9"/>
        <v>0</v>
      </c>
      <c r="AB218" s="171" t="str">
        <f t="shared" ca="1" si="10"/>
        <v/>
      </c>
    </row>
    <row r="219" spans="1:28" s="171" customFormat="1" ht="20.45">
      <c r="A219" s="156"/>
      <c r="B219" s="150" t="str">
        <f ca="1">IF(LEN(A219)=0,"",INDEX('Smelter Look-up'!$A:$A,MATCH($A219,'Smelter Look-up'!$E:$E,0)))</f>
        <v/>
      </c>
      <c r="C219" s="153" t="str">
        <f ca="1">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 ca="1">IF(C219="",NA(),MATCH($B219&amp;$C219,'Smelter Look-up'!$J:$J,0))</f>
        <v>#N/A</v>
      </c>
      <c r="X219" s="171">
        <f t="shared" ca="1" si="9"/>
        <v>0</v>
      </c>
      <c r="AB219" s="171" t="str">
        <f t="shared" ca="1" si="10"/>
        <v/>
      </c>
    </row>
    <row r="220" spans="1:28" s="171" customFormat="1" ht="20.45">
      <c r="A220" s="156"/>
      <c r="B220" s="150" t="str">
        <f ca="1">IF(LEN(A220)=0,"",INDEX('Smelter Look-up'!$A:$A,MATCH($A220,'Smelter Look-up'!$E:$E,0)))</f>
        <v/>
      </c>
      <c r="C220" s="153" t="str">
        <f ca="1">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 ca="1">IF(C220="",NA(),MATCH($B220&amp;$C220,'Smelter Look-up'!$J:$J,0))</f>
        <v>#N/A</v>
      </c>
      <c r="X220" s="171">
        <f t="shared" ca="1" si="9"/>
        <v>0</v>
      </c>
      <c r="AB220" s="171" t="str">
        <f t="shared" ca="1" si="10"/>
        <v/>
      </c>
    </row>
    <row r="221" spans="1:28" s="171" customFormat="1" ht="20.45">
      <c r="A221" s="156"/>
      <c r="B221" s="150" t="str">
        <f ca="1">IF(LEN(A221)=0,"",INDEX('Smelter Look-up'!$A:$A,MATCH($A221,'Smelter Look-up'!$E:$E,0)))</f>
        <v/>
      </c>
      <c r="C221" s="153" t="str">
        <f ca="1">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 ca="1">IF(C221="",NA(),MATCH($B221&amp;$C221,'Smelter Look-up'!$J:$J,0))</f>
        <v>#N/A</v>
      </c>
      <c r="X221" s="171">
        <f t="shared" ca="1" si="9"/>
        <v>0</v>
      </c>
      <c r="AB221" s="171" t="str">
        <f t="shared" ca="1" si="10"/>
        <v/>
      </c>
    </row>
    <row r="222" spans="1:28" s="171" customFormat="1" ht="20.45">
      <c r="A222" s="156"/>
      <c r="B222" s="150" t="str">
        <f ca="1">IF(LEN(A222)=0,"",INDEX('Smelter Look-up'!$A:$A,MATCH($A222,'Smelter Look-up'!$E:$E,0)))</f>
        <v/>
      </c>
      <c r="C222" s="153" t="str">
        <f ca="1">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 ca="1">IF(C222="",NA(),MATCH($B222&amp;$C222,'Smelter Look-up'!$J:$J,0))</f>
        <v>#N/A</v>
      </c>
      <c r="X222" s="171">
        <f t="shared" ca="1" si="9"/>
        <v>0</v>
      </c>
      <c r="AB222" s="171" t="str">
        <f t="shared" ca="1" si="10"/>
        <v/>
      </c>
    </row>
    <row r="223" spans="1:28" s="171" customFormat="1" ht="20.45">
      <c r="A223" s="156"/>
      <c r="B223" s="150" t="str">
        <f ca="1">IF(LEN(A223)=0,"",INDEX('Smelter Look-up'!$A:$A,MATCH($A223,'Smelter Look-up'!$E:$E,0)))</f>
        <v/>
      </c>
      <c r="C223" s="153" t="str">
        <f ca="1">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 ca="1">IF(C223="",NA(),MATCH($B223&amp;$C223,'Smelter Look-up'!$J:$J,0))</f>
        <v>#N/A</v>
      </c>
      <c r="X223" s="171">
        <f t="shared" ca="1" si="9"/>
        <v>0</v>
      </c>
      <c r="AB223" s="171" t="str">
        <f t="shared" ca="1" si="10"/>
        <v/>
      </c>
    </row>
    <row r="224" spans="1:28" s="171" customFormat="1" ht="20.45">
      <c r="A224" s="156"/>
      <c r="B224" s="150" t="str">
        <f ca="1">IF(LEN(A224)=0,"",INDEX('Smelter Look-up'!$A:$A,MATCH($A224,'Smelter Look-up'!$E:$E,0)))</f>
        <v/>
      </c>
      <c r="C224" s="153" t="str">
        <f ca="1">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 ca="1">IF(C224="",NA(),MATCH($B224&amp;$C224,'Smelter Look-up'!$J:$J,0))</f>
        <v>#N/A</v>
      </c>
      <c r="X224" s="171">
        <f t="shared" ca="1" si="9"/>
        <v>0</v>
      </c>
      <c r="AB224" s="171" t="str">
        <f t="shared" ca="1" si="10"/>
        <v/>
      </c>
    </row>
    <row r="225" spans="1:28" s="171" customFormat="1" ht="20.45">
      <c r="A225" s="156"/>
      <c r="B225" s="150" t="str">
        <f ca="1">IF(LEN(A225)=0,"",INDEX('Smelter Look-up'!$A:$A,MATCH($A225,'Smelter Look-up'!$E:$E,0)))</f>
        <v/>
      </c>
      <c r="C225" s="153" t="str">
        <f ca="1">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 ca="1">IF(C225="",NA(),MATCH($B225&amp;$C225,'Smelter Look-up'!$J:$J,0))</f>
        <v>#N/A</v>
      </c>
      <c r="X225" s="171">
        <f t="shared" ca="1" si="9"/>
        <v>0</v>
      </c>
      <c r="AB225" s="171" t="str">
        <f t="shared" ca="1" si="10"/>
        <v/>
      </c>
    </row>
    <row r="226" spans="1:28" s="171" customFormat="1" ht="20.45">
      <c r="A226" s="156"/>
      <c r="B226" s="150" t="str">
        <f ca="1">IF(LEN(A226)=0,"",INDEX('Smelter Look-up'!$A:$A,MATCH($A226,'Smelter Look-up'!$E:$E,0)))</f>
        <v/>
      </c>
      <c r="C226" s="153" t="str">
        <f ca="1">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 ca="1">IF(C226="",NA(),MATCH($B226&amp;$C226,'Smelter Look-up'!$J:$J,0))</f>
        <v>#N/A</v>
      </c>
      <c r="X226" s="171">
        <f t="shared" ca="1" si="9"/>
        <v>0</v>
      </c>
      <c r="AB226" s="171" t="str">
        <f t="shared" ca="1" si="10"/>
        <v/>
      </c>
    </row>
    <row r="227" spans="1:28" s="171" customFormat="1" ht="20.45">
      <c r="A227" s="156"/>
      <c r="B227" s="150" t="str">
        <f ca="1">IF(LEN(A227)=0,"",INDEX('Smelter Look-up'!$A:$A,MATCH($A227,'Smelter Look-up'!$E:$E,0)))</f>
        <v/>
      </c>
      <c r="C227" s="153" t="str">
        <f ca="1">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 ca="1">IF(C227="",NA(),MATCH($B227&amp;$C227,'Smelter Look-up'!$J:$J,0))</f>
        <v>#N/A</v>
      </c>
      <c r="X227" s="171">
        <f t="shared" ca="1" si="9"/>
        <v>0</v>
      </c>
      <c r="AB227" s="171" t="str">
        <f t="shared" ca="1" si="10"/>
        <v/>
      </c>
    </row>
    <row r="228" spans="1:28" s="171" customFormat="1" ht="20.45">
      <c r="A228" s="156"/>
      <c r="B228" s="150" t="str">
        <f ca="1">IF(LEN(A228)=0,"",INDEX('Smelter Look-up'!$A:$A,MATCH($A228,'Smelter Look-up'!$E:$E,0)))</f>
        <v/>
      </c>
      <c r="C228" s="153" t="str">
        <f ca="1">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 ca="1">IF(C228="",NA(),MATCH($B228&amp;$C228,'Smelter Look-up'!$J:$J,0))</f>
        <v>#N/A</v>
      </c>
      <c r="X228" s="171">
        <f t="shared" ca="1" si="9"/>
        <v>0</v>
      </c>
      <c r="AB228" s="171" t="str">
        <f t="shared" ca="1" si="10"/>
        <v/>
      </c>
    </row>
    <row r="229" spans="1:28" s="171" customFormat="1" ht="20.45">
      <c r="A229" s="156"/>
      <c r="B229" s="150" t="str">
        <f ca="1">IF(LEN(A229)=0,"",INDEX('Smelter Look-up'!$A:$A,MATCH($A229,'Smelter Look-up'!$E:$E,0)))</f>
        <v/>
      </c>
      <c r="C229" s="153" t="str">
        <f ca="1">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 ca="1">IF(C229="",NA(),MATCH($B229&amp;$C229,'Smelter Look-up'!$J:$J,0))</f>
        <v>#N/A</v>
      </c>
      <c r="X229" s="171">
        <f t="shared" ca="1" si="9"/>
        <v>0</v>
      </c>
      <c r="AB229" s="171" t="str">
        <f t="shared" ca="1" si="10"/>
        <v/>
      </c>
    </row>
    <row r="230" spans="1:28" s="171" customFormat="1" ht="20.45">
      <c r="A230" s="156"/>
      <c r="B230" s="150" t="str">
        <f ca="1">IF(LEN(A230)=0,"",INDEX('Smelter Look-up'!$A:$A,MATCH($A230,'Smelter Look-up'!$E:$E,0)))</f>
        <v/>
      </c>
      <c r="C230" s="153" t="str">
        <f ca="1">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 ca="1">IF(C230="",NA(),MATCH($B230&amp;$C230,'Smelter Look-up'!$J:$J,0))</f>
        <v>#N/A</v>
      </c>
      <c r="X230" s="171">
        <f t="shared" ca="1" si="9"/>
        <v>0</v>
      </c>
      <c r="AB230" s="171" t="str">
        <f t="shared" ca="1" si="10"/>
        <v/>
      </c>
    </row>
    <row r="231" spans="1:28" s="171" customFormat="1" ht="20.45">
      <c r="A231" s="156"/>
      <c r="B231" s="150" t="str">
        <f ca="1">IF(LEN(A231)=0,"",INDEX('Smelter Look-up'!$A:$A,MATCH($A231,'Smelter Look-up'!$E:$E,0)))</f>
        <v/>
      </c>
      <c r="C231" s="153" t="str">
        <f ca="1">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 ca="1">IF(C231="",NA(),MATCH($B231&amp;$C231,'Smelter Look-up'!$J:$J,0))</f>
        <v>#N/A</v>
      </c>
      <c r="X231" s="171">
        <f t="shared" ca="1" si="9"/>
        <v>0</v>
      </c>
      <c r="AB231" s="171" t="str">
        <f t="shared" ca="1" si="10"/>
        <v/>
      </c>
    </row>
    <row r="232" spans="1:28" s="171" customFormat="1" ht="20.45">
      <c r="A232" s="156"/>
      <c r="B232" s="150" t="str">
        <f ca="1">IF(LEN(A232)=0,"",INDEX('Smelter Look-up'!$A:$A,MATCH($A232,'Smelter Look-up'!$E:$E,0)))</f>
        <v/>
      </c>
      <c r="C232" s="153" t="str">
        <f ca="1">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 ca="1">IF(C232="",NA(),MATCH($B232&amp;$C232,'Smelter Look-up'!$J:$J,0))</f>
        <v>#N/A</v>
      </c>
      <c r="X232" s="171">
        <f t="shared" ca="1" si="9"/>
        <v>0</v>
      </c>
      <c r="AB232" s="171" t="str">
        <f t="shared" ca="1" si="10"/>
        <v/>
      </c>
    </row>
    <row r="233" spans="1:28" s="171" customFormat="1" ht="20.45">
      <c r="A233" s="156"/>
      <c r="B233" s="150" t="str">
        <f ca="1">IF(LEN(A233)=0,"",INDEX('Smelter Look-up'!$A:$A,MATCH($A233,'Smelter Look-up'!$E:$E,0)))</f>
        <v/>
      </c>
      <c r="C233" s="153" t="str">
        <f ca="1">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 ca="1">IF(C233="",NA(),MATCH($B233&amp;$C233,'Smelter Look-up'!$J:$J,0))</f>
        <v>#N/A</v>
      </c>
      <c r="X233" s="171">
        <f t="shared" ca="1" si="9"/>
        <v>0</v>
      </c>
      <c r="AB233" s="171" t="str">
        <f t="shared" ca="1" si="10"/>
        <v/>
      </c>
    </row>
    <row r="234" spans="1:28" s="171" customFormat="1" ht="20.45">
      <c r="A234" s="156"/>
      <c r="B234" s="150" t="str">
        <f ca="1">IF(LEN(A234)=0,"",INDEX('Smelter Look-up'!$A:$A,MATCH($A234,'Smelter Look-up'!$E:$E,0)))</f>
        <v/>
      </c>
      <c r="C234" s="153" t="str">
        <f ca="1">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 ca="1">IF(C234="",NA(),MATCH($B234&amp;$C234,'Smelter Look-up'!$J:$J,0))</f>
        <v>#N/A</v>
      </c>
      <c r="X234" s="171">
        <f t="shared" ca="1" si="9"/>
        <v>0</v>
      </c>
      <c r="AB234" s="171" t="str">
        <f t="shared" ca="1" si="10"/>
        <v/>
      </c>
    </row>
    <row r="235" spans="1:28" s="171" customFormat="1" ht="20.45">
      <c r="A235" s="156"/>
      <c r="B235" s="150" t="str">
        <f ca="1">IF(LEN(A235)=0,"",INDEX('Smelter Look-up'!$A:$A,MATCH($A235,'Smelter Look-up'!$E:$E,0)))</f>
        <v/>
      </c>
      <c r="C235" s="153" t="str">
        <f ca="1">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 ca="1">IF(C235="",NA(),MATCH($B235&amp;$C235,'Smelter Look-up'!$J:$J,0))</f>
        <v>#N/A</v>
      </c>
      <c r="X235" s="171">
        <f t="shared" ca="1" si="9"/>
        <v>0</v>
      </c>
      <c r="AB235" s="171" t="str">
        <f t="shared" ca="1" si="10"/>
        <v/>
      </c>
    </row>
    <row r="236" spans="1:28" s="171" customFormat="1" ht="20.45">
      <c r="A236" s="156"/>
      <c r="B236" s="150" t="str">
        <f ca="1">IF(LEN(A236)=0,"",INDEX('Smelter Look-up'!$A:$A,MATCH($A236,'Smelter Look-up'!$E:$E,0)))</f>
        <v/>
      </c>
      <c r="C236" s="153" t="str">
        <f ca="1">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 ca="1">IF(C236="",NA(),MATCH($B236&amp;$C236,'Smelter Look-up'!$J:$J,0))</f>
        <v>#N/A</v>
      </c>
      <c r="X236" s="171">
        <f t="shared" ca="1" si="9"/>
        <v>0</v>
      </c>
      <c r="AB236" s="171" t="str">
        <f t="shared" ca="1" si="10"/>
        <v/>
      </c>
    </row>
    <row r="237" spans="1:28" s="171" customFormat="1" ht="20.45">
      <c r="A237" s="156"/>
      <c r="B237" s="150" t="str">
        <f ca="1">IF(LEN(A237)=0,"",INDEX('Smelter Look-up'!$A:$A,MATCH($A237,'Smelter Look-up'!$E:$E,0)))</f>
        <v/>
      </c>
      <c r="C237" s="153" t="str">
        <f ca="1">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 ca="1">IF(C237="",NA(),MATCH($B237&amp;$C237,'Smelter Look-up'!$J:$J,0))</f>
        <v>#N/A</v>
      </c>
      <c r="X237" s="171">
        <f t="shared" ca="1" si="9"/>
        <v>0</v>
      </c>
      <c r="AB237" s="171" t="str">
        <f t="shared" ca="1" si="10"/>
        <v/>
      </c>
    </row>
    <row r="238" spans="1:28" s="171" customFormat="1" ht="20.45">
      <c r="A238" s="156"/>
      <c r="B238" s="150" t="str">
        <f ca="1">IF(LEN(A238)=0,"",INDEX('Smelter Look-up'!$A:$A,MATCH($A238,'Smelter Look-up'!$E:$E,0)))</f>
        <v/>
      </c>
      <c r="C238" s="153" t="str">
        <f ca="1">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 ca="1">IF(C238="",NA(),MATCH($B238&amp;$C238,'Smelter Look-up'!$J:$J,0))</f>
        <v>#N/A</v>
      </c>
      <c r="X238" s="171">
        <f t="shared" ca="1" si="9"/>
        <v>0</v>
      </c>
      <c r="AB238" s="171" t="str">
        <f t="shared" ca="1" si="10"/>
        <v/>
      </c>
    </row>
    <row r="239" spans="1:28" s="171" customFormat="1" ht="20.45">
      <c r="A239" s="156"/>
      <c r="B239" s="150" t="str">
        <f ca="1">IF(LEN(A239)=0,"",INDEX('Smelter Look-up'!$A:$A,MATCH($A239,'Smelter Look-up'!$E:$E,0)))</f>
        <v/>
      </c>
      <c r="C239" s="153" t="str">
        <f ca="1">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 ca="1">IF(C239="",NA(),MATCH($B239&amp;$C239,'Smelter Look-up'!$J:$J,0))</f>
        <v>#N/A</v>
      </c>
      <c r="X239" s="171">
        <f t="shared" ca="1" si="9"/>
        <v>0</v>
      </c>
      <c r="AB239" s="171" t="str">
        <f t="shared" ca="1" si="10"/>
        <v/>
      </c>
    </row>
    <row r="240" spans="1:28" s="171" customFormat="1" ht="20.45">
      <c r="A240" s="156"/>
      <c r="B240" s="150" t="str">
        <f ca="1">IF(LEN(A240)=0,"",INDEX('Smelter Look-up'!$A:$A,MATCH($A240,'Smelter Look-up'!$E:$E,0)))</f>
        <v/>
      </c>
      <c r="C240" s="153" t="str">
        <f ca="1">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 ca="1">IF(C240="",NA(),MATCH($B240&amp;$C240,'Smelter Look-up'!$J:$J,0))</f>
        <v>#N/A</v>
      </c>
      <c r="X240" s="171">
        <f t="shared" ca="1" si="9"/>
        <v>0</v>
      </c>
      <c r="AB240" s="171" t="str">
        <f t="shared" ca="1" si="10"/>
        <v/>
      </c>
    </row>
    <row r="241" spans="1:28" s="171" customFormat="1" ht="20.45">
      <c r="A241" s="156"/>
      <c r="B241" s="150" t="str">
        <f ca="1">IF(LEN(A241)=0,"",INDEX('Smelter Look-up'!$A:$A,MATCH($A241,'Smelter Look-up'!$E:$E,0)))</f>
        <v/>
      </c>
      <c r="C241" s="153" t="str">
        <f ca="1">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 ca="1">IF(C241="",NA(),MATCH($B241&amp;$C241,'Smelter Look-up'!$J:$J,0))</f>
        <v>#N/A</v>
      </c>
      <c r="X241" s="171">
        <f t="shared" ca="1" si="9"/>
        <v>0</v>
      </c>
      <c r="AB241" s="171" t="str">
        <f t="shared" ca="1" si="10"/>
        <v/>
      </c>
    </row>
    <row r="242" spans="1:28" s="171" customFormat="1" ht="20.45">
      <c r="A242" s="156"/>
      <c r="B242" s="150" t="str">
        <f ca="1">IF(LEN(A242)=0,"",INDEX('Smelter Look-up'!$A:$A,MATCH($A242,'Smelter Look-up'!$E:$E,0)))</f>
        <v/>
      </c>
      <c r="C242" s="153" t="str">
        <f ca="1">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 ca="1">IF(C242="",NA(),MATCH($B242&amp;$C242,'Smelter Look-up'!$J:$J,0))</f>
        <v>#N/A</v>
      </c>
      <c r="X242" s="171">
        <f t="shared" ca="1" si="9"/>
        <v>0</v>
      </c>
      <c r="AB242" s="171" t="str">
        <f t="shared" ca="1" si="10"/>
        <v/>
      </c>
    </row>
    <row r="243" spans="1:28" s="171" customFormat="1" ht="20.45">
      <c r="A243" s="156"/>
      <c r="B243" s="150" t="str">
        <f ca="1">IF(LEN(A243)=0,"",INDEX('Smelter Look-up'!$A:$A,MATCH($A243,'Smelter Look-up'!$E:$E,0)))</f>
        <v/>
      </c>
      <c r="C243" s="153" t="str">
        <f ca="1">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 ca="1">IF(C243="",NA(),MATCH($B243&amp;$C243,'Smelter Look-up'!$J:$J,0))</f>
        <v>#N/A</v>
      </c>
      <c r="X243" s="171">
        <f t="shared" ca="1" si="9"/>
        <v>0</v>
      </c>
      <c r="AB243" s="171" t="str">
        <f t="shared" ca="1" si="10"/>
        <v/>
      </c>
    </row>
    <row r="244" spans="1:28" s="171" customFormat="1" ht="20.45">
      <c r="A244" s="156"/>
      <c r="B244" s="150" t="str">
        <f ca="1">IF(LEN(A244)=0,"",INDEX('Smelter Look-up'!$A:$A,MATCH($A244,'Smelter Look-up'!$E:$E,0)))</f>
        <v/>
      </c>
      <c r="C244" s="153" t="str">
        <f ca="1">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 ca="1">IF(C244="",NA(),MATCH($B244&amp;$C244,'Smelter Look-up'!$J:$J,0))</f>
        <v>#N/A</v>
      </c>
      <c r="X244" s="171">
        <f t="shared" ca="1" si="9"/>
        <v>0</v>
      </c>
      <c r="AB244" s="171" t="str">
        <f t="shared" ca="1" si="10"/>
        <v/>
      </c>
    </row>
    <row r="245" spans="1:28" s="171" customFormat="1" ht="20.45">
      <c r="A245" s="156"/>
      <c r="B245" s="150" t="str">
        <f ca="1">IF(LEN(A245)=0,"",INDEX('Smelter Look-up'!$A:$A,MATCH($A245,'Smelter Look-up'!$E:$E,0)))</f>
        <v/>
      </c>
      <c r="C245" s="153" t="str">
        <f ca="1">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 ca="1">IF(C245="",NA(),MATCH($B245&amp;$C245,'Smelter Look-up'!$J:$J,0))</f>
        <v>#N/A</v>
      </c>
      <c r="X245" s="171">
        <f t="shared" ca="1" si="9"/>
        <v>0</v>
      </c>
      <c r="AB245" s="171" t="str">
        <f t="shared" ca="1" si="10"/>
        <v/>
      </c>
    </row>
    <row r="246" spans="1:28" s="171" customFormat="1" ht="20.45">
      <c r="A246" s="156"/>
      <c r="B246" s="150" t="str">
        <f ca="1">IF(LEN(A246)=0,"",INDEX('Smelter Look-up'!$A:$A,MATCH($A246,'Smelter Look-up'!$E:$E,0)))</f>
        <v/>
      </c>
      <c r="C246" s="153" t="str">
        <f ca="1">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 ca="1">IF(C246="",NA(),MATCH($B246&amp;$C246,'Smelter Look-up'!$J:$J,0))</f>
        <v>#N/A</v>
      </c>
      <c r="X246" s="171">
        <f t="shared" ca="1" si="9"/>
        <v>0</v>
      </c>
      <c r="AB246" s="171" t="str">
        <f t="shared" ca="1" si="10"/>
        <v/>
      </c>
    </row>
    <row r="247" spans="1:28" s="171" customFormat="1" ht="20.45">
      <c r="A247" s="156"/>
      <c r="B247" s="150" t="str">
        <f ca="1">IF(LEN(A247)=0,"",INDEX('Smelter Look-up'!$A:$A,MATCH($A247,'Smelter Look-up'!$E:$E,0)))</f>
        <v/>
      </c>
      <c r="C247" s="153" t="str">
        <f ca="1">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 ca="1">IF(C247="",NA(),MATCH($B247&amp;$C247,'Smelter Look-up'!$J:$J,0))</f>
        <v>#N/A</v>
      </c>
      <c r="X247" s="171">
        <f t="shared" ca="1" si="9"/>
        <v>0</v>
      </c>
      <c r="AB247" s="171" t="str">
        <f t="shared" ca="1" si="10"/>
        <v/>
      </c>
    </row>
    <row r="248" spans="1:28" s="171" customFormat="1" ht="20.45">
      <c r="A248" s="156"/>
      <c r="B248" s="150" t="str">
        <f ca="1">IF(LEN(A248)=0,"",INDEX('Smelter Look-up'!$A:$A,MATCH($A248,'Smelter Look-up'!$E:$E,0)))</f>
        <v/>
      </c>
      <c r="C248" s="153" t="str">
        <f ca="1">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 ca="1">IF(C248="",NA(),MATCH($B248&amp;$C248,'Smelter Look-up'!$J:$J,0))</f>
        <v>#N/A</v>
      </c>
      <c r="X248" s="171">
        <f t="shared" ca="1" si="9"/>
        <v>0</v>
      </c>
      <c r="AB248" s="171" t="str">
        <f t="shared" ca="1" si="10"/>
        <v/>
      </c>
    </row>
    <row r="249" spans="1:28" s="171" customFormat="1" ht="20.45">
      <c r="A249" s="156"/>
      <c r="B249" s="150" t="str">
        <f ca="1">IF(LEN(A249)=0,"",INDEX('Smelter Look-up'!$A:$A,MATCH($A249,'Smelter Look-up'!$E:$E,0)))</f>
        <v/>
      </c>
      <c r="C249" s="153" t="str">
        <f ca="1">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 ca="1">IF(C249="",NA(),MATCH($B249&amp;$C249,'Smelter Look-up'!$J:$J,0))</f>
        <v>#N/A</v>
      </c>
      <c r="X249" s="171">
        <f t="shared" ca="1" si="9"/>
        <v>0</v>
      </c>
      <c r="AB249" s="171" t="str">
        <f t="shared" ca="1" si="10"/>
        <v/>
      </c>
    </row>
    <row r="250" spans="1:28" s="171" customFormat="1" ht="20.45">
      <c r="A250" s="156"/>
      <c r="B250" s="150" t="str">
        <f ca="1">IF(LEN(A250)=0,"",INDEX('Smelter Look-up'!$A:$A,MATCH($A250,'Smelter Look-up'!$E:$E,0)))</f>
        <v/>
      </c>
      <c r="C250" s="153" t="str">
        <f ca="1">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 ca="1">IF(C250="",NA(),MATCH($B250&amp;$C250,'Smelter Look-up'!$J:$J,0))</f>
        <v>#N/A</v>
      </c>
      <c r="X250" s="171">
        <f t="shared" ca="1" si="9"/>
        <v>0</v>
      </c>
      <c r="AB250" s="171" t="str">
        <f t="shared" ca="1" si="10"/>
        <v/>
      </c>
    </row>
    <row r="251" spans="1:28" s="171" customFormat="1" ht="20.45">
      <c r="A251" s="156"/>
      <c r="B251" s="150" t="str">
        <f ca="1">IF(LEN(A251)=0,"",INDEX('Smelter Look-up'!$A:$A,MATCH($A251,'Smelter Look-up'!$E:$E,0)))</f>
        <v/>
      </c>
      <c r="C251" s="153" t="str">
        <f ca="1">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 ca="1">IF(C251="",NA(),MATCH($B251&amp;$C251,'Smelter Look-up'!$J:$J,0))</f>
        <v>#N/A</v>
      </c>
      <c r="X251" s="171">
        <f t="shared" ca="1" si="9"/>
        <v>0</v>
      </c>
      <c r="AB251" s="171" t="str">
        <f t="shared" ca="1" si="10"/>
        <v/>
      </c>
    </row>
    <row r="252" spans="1:28" s="171" customFormat="1" ht="20.45">
      <c r="A252" s="156"/>
      <c r="B252" s="150" t="str">
        <f ca="1">IF(LEN(A252)=0,"",INDEX('Smelter Look-up'!$A:$A,MATCH($A252,'Smelter Look-up'!$E:$E,0)))</f>
        <v/>
      </c>
      <c r="C252" s="153" t="str">
        <f ca="1">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 ca="1">IF(C252="",NA(),MATCH($B252&amp;$C252,'Smelter Look-up'!$J:$J,0))</f>
        <v>#N/A</v>
      </c>
      <c r="X252" s="171">
        <f t="shared" ca="1" si="9"/>
        <v>0</v>
      </c>
      <c r="AB252" s="171" t="str">
        <f t="shared" ca="1" si="10"/>
        <v/>
      </c>
    </row>
    <row r="253" spans="1:28" s="171" customFormat="1" ht="20.45">
      <c r="A253" s="156"/>
      <c r="B253" s="150" t="str">
        <f ca="1">IF(LEN(A253)=0,"",INDEX('Smelter Look-up'!$A:$A,MATCH($A253,'Smelter Look-up'!$E:$E,0)))</f>
        <v/>
      </c>
      <c r="C253" s="153" t="str">
        <f ca="1">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 ca="1">IF(C253="",NA(),MATCH($B253&amp;$C253,'Smelter Look-up'!$J:$J,0))</f>
        <v>#N/A</v>
      </c>
      <c r="X253" s="171">
        <f t="shared" ca="1" si="9"/>
        <v>0</v>
      </c>
      <c r="AB253" s="171" t="str">
        <f t="shared" ca="1" si="10"/>
        <v/>
      </c>
    </row>
    <row r="254" spans="1:28" s="171" customFormat="1" ht="20.45">
      <c r="A254" s="156"/>
      <c r="B254" s="150" t="str">
        <f ca="1">IF(LEN(A254)=0,"",INDEX('Smelter Look-up'!$A:$A,MATCH($A254,'Smelter Look-up'!$E:$E,0)))</f>
        <v/>
      </c>
      <c r="C254" s="153" t="str">
        <f ca="1">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 ca="1">IF(C254="",NA(),MATCH($B254&amp;$C254,'Smelter Look-up'!$J:$J,0))</f>
        <v>#N/A</v>
      </c>
      <c r="X254" s="171">
        <f t="shared" ca="1" si="9"/>
        <v>0</v>
      </c>
      <c r="AB254" s="171" t="str">
        <f t="shared" ca="1" si="10"/>
        <v/>
      </c>
    </row>
    <row r="255" spans="1:28" s="171" customFormat="1" ht="20.45">
      <c r="A255" s="156"/>
      <c r="B255" s="150" t="str">
        <f ca="1">IF(LEN(A255)=0,"",INDEX('Smelter Look-up'!$A:$A,MATCH($A255,'Smelter Look-up'!$E:$E,0)))</f>
        <v/>
      </c>
      <c r="C255" s="153" t="str">
        <f ca="1">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 ca="1">IF(C255="",NA(),MATCH($B255&amp;$C255,'Smelter Look-up'!$J:$J,0))</f>
        <v>#N/A</v>
      </c>
      <c r="X255" s="171">
        <f t="shared" ref="X255:X318" ca="1" si="12">IF(AND(C255="Smelter not listed",OR(LEN(D255)=0,LEN(E255)=0)),1,0)</f>
        <v>0</v>
      </c>
      <c r="AB255" s="171" t="str">
        <f t="shared" ref="AB255:AB318" ca="1" si="13">B255&amp;C255</f>
        <v/>
      </c>
    </row>
    <row r="256" spans="1:28" s="171" customFormat="1" ht="20.45">
      <c r="A256" s="156"/>
      <c r="B256" s="150" t="str">
        <f ca="1">IF(LEN(A256)=0,"",INDEX('Smelter Look-up'!$A:$A,MATCH($A256,'Smelter Look-up'!$E:$E,0)))</f>
        <v/>
      </c>
      <c r="C256" s="153" t="str">
        <f ca="1">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 ca="1">IF(C256="",NA(),MATCH($B256&amp;$C256,'Smelter Look-up'!$J:$J,0))</f>
        <v>#N/A</v>
      </c>
      <c r="X256" s="171">
        <f t="shared" ca="1" si="12"/>
        <v>0</v>
      </c>
      <c r="AB256" s="171" t="str">
        <f t="shared" ca="1" si="13"/>
        <v/>
      </c>
    </row>
    <row r="257" spans="1:28" s="171" customFormat="1" ht="20.45">
      <c r="A257" s="156"/>
      <c r="B257" s="150" t="str">
        <f ca="1">IF(LEN(A257)=0,"",INDEX('Smelter Look-up'!$A:$A,MATCH($A257,'Smelter Look-up'!$E:$E,0)))</f>
        <v/>
      </c>
      <c r="C257" s="153" t="str">
        <f ca="1">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 ca="1">IF(C257="",NA(),MATCH($B257&amp;$C257,'Smelter Look-up'!$J:$J,0))</f>
        <v>#N/A</v>
      </c>
      <c r="X257" s="171">
        <f t="shared" ca="1" si="12"/>
        <v>0</v>
      </c>
      <c r="AB257" s="171" t="str">
        <f t="shared" ca="1" si="13"/>
        <v/>
      </c>
    </row>
    <row r="258" spans="1:28" s="171" customFormat="1" ht="20.45">
      <c r="A258" s="156"/>
      <c r="B258" s="150" t="str">
        <f ca="1">IF(LEN(A258)=0,"",INDEX('Smelter Look-up'!$A:$A,MATCH($A258,'Smelter Look-up'!$E:$E,0)))</f>
        <v/>
      </c>
      <c r="C258" s="153" t="str">
        <f ca="1">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 ca="1">IF(C258="",NA(),MATCH($B258&amp;$C258,'Smelter Look-up'!$J:$J,0))</f>
        <v>#N/A</v>
      </c>
      <c r="X258" s="171">
        <f t="shared" ca="1" si="12"/>
        <v>0</v>
      </c>
      <c r="AB258" s="171" t="str">
        <f t="shared" ca="1" si="13"/>
        <v/>
      </c>
    </row>
    <row r="259" spans="1:28" s="171" customFormat="1" ht="20.45">
      <c r="A259" s="156"/>
      <c r="B259" s="150" t="str">
        <f ca="1">IF(LEN(A259)=0,"",INDEX('Smelter Look-up'!$A:$A,MATCH($A259,'Smelter Look-up'!$E:$E,0)))</f>
        <v/>
      </c>
      <c r="C259" s="153" t="str">
        <f ca="1">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 ca="1">IF(C259="",NA(),MATCH($B259&amp;$C259,'Smelter Look-up'!$J:$J,0))</f>
        <v>#N/A</v>
      </c>
      <c r="X259" s="171">
        <f t="shared" ca="1" si="12"/>
        <v>0</v>
      </c>
      <c r="AB259" s="171" t="str">
        <f t="shared" ca="1" si="13"/>
        <v/>
      </c>
    </row>
    <row r="260" spans="1:28" s="171" customFormat="1" ht="20.45">
      <c r="A260" s="156"/>
      <c r="B260" s="150" t="str">
        <f ca="1">IF(LEN(A260)=0,"",INDEX('Smelter Look-up'!$A:$A,MATCH($A260,'Smelter Look-up'!$E:$E,0)))</f>
        <v/>
      </c>
      <c r="C260" s="153" t="str">
        <f ca="1">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 ca="1">IF(C260="",NA(),MATCH($B260&amp;$C260,'Smelter Look-up'!$J:$J,0))</f>
        <v>#N/A</v>
      </c>
      <c r="X260" s="171">
        <f t="shared" ca="1" si="12"/>
        <v>0</v>
      </c>
      <c r="AB260" s="171" t="str">
        <f t="shared" ca="1" si="13"/>
        <v/>
      </c>
    </row>
    <row r="261" spans="1:28" s="171" customFormat="1" ht="20.45">
      <c r="A261" s="156"/>
      <c r="B261" s="150" t="str">
        <f ca="1">IF(LEN(A261)=0,"",INDEX('Smelter Look-up'!$A:$A,MATCH($A261,'Smelter Look-up'!$E:$E,0)))</f>
        <v/>
      </c>
      <c r="C261" s="153" t="str">
        <f ca="1">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 ca="1">IF(C261="",NA(),MATCH($B261&amp;$C261,'Smelter Look-up'!$J:$J,0))</f>
        <v>#N/A</v>
      </c>
      <c r="X261" s="171">
        <f t="shared" ca="1" si="12"/>
        <v>0</v>
      </c>
      <c r="AB261" s="171" t="str">
        <f t="shared" ca="1" si="13"/>
        <v/>
      </c>
    </row>
    <row r="262" spans="1:28" s="171" customFormat="1" ht="20.45">
      <c r="A262" s="156"/>
      <c r="B262" s="150" t="str">
        <f ca="1">IF(LEN(A262)=0,"",INDEX('Smelter Look-up'!$A:$A,MATCH($A262,'Smelter Look-up'!$E:$E,0)))</f>
        <v/>
      </c>
      <c r="C262" s="153" t="str">
        <f ca="1">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 ca="1">IF(C262="",NA(),MATCH($B262&amp;$C262,'Smelter Look-up'!$J:$J,0))</f>
        <v>#N/A</v>
      </c>
      <c r="X262" s="171">
        <f t="shared" ca="1" si="12"/>
        <v>0</v>
      </c>
      <c r="AB262" s="171" t="str">
        <f t="shared" ca="1" si="13"/>
        <v/>
      </c>
    </row>
    <row r="263" spans="1:28" s="171" customFormat="1" ht="20.45">
      <c r="A263" s="156"/>
      <c r="B263" s="150" t="str">
        <f ca="1">IF(LEN(A263)=0,"",INDEX('Smelter Look-up'!$A:$A,MATCH($A263,'Smelter Look-up'!$E:$E,0)))</f>
        <v/>
      </c>
      <c r="C263" s="153" t="str">
        <f ca="1">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 ca="1">IF(C263="",NA(),MATCH($B263&amp;$C263,'Smelter Look-up'!$J:$J,0))</f>
        <v>#N/A</v>
      </c>
      <c r="X263" s="171">
        <f t="shared" ca="1" si="12"/>
        <v>0</v>
      </c>
      <c r="AB263" s="171" t="str">
        <f t="shared" ca="1" si="13"/>
        <v/>
      </c>
    </row>
    <row r="264" spans="1:28" s="171" customFormat="1" ht="20.45">
      <c r="A264" s="156"/>
      <c r="B264" s="150" t="str">
        <f ca="1">IF(LEN(A264)=0,"",INDEX('Smelter Look-up'!$A:$A,MATCH($A264,'Smelter Look-up'!$E:$E,0)))</f>
        <v/>
      </c>
      <c r="C264" s="153" t="str">
        <f ca="1">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 ca="1">IF(C264="",NA(),MATCH($B264&amp;$C264,'Smelter Look-up'!$J:$J,0))</f>
        <v>#N/A</v>
      </c>
      <c r="X264" s="171">
        <f t="shared" ca="1" si="12"/>
        <v>0</v>
      </c>
      <c r="AB264" s="171" t="str">
        <f t="shared" ca="1" si="13"/>
        <v/>
      </c>
    </row>
    <row r="265" spans="1:28" s="171" customFormat="1" ht="20.45">
      <c r="A265" s="156"/>
      <c r="B265" s="150" t="str">
        <f ca="1">IF(LEN(A265)=0,"",INDEX('Smelter Look-up'!$A:$A,MATCH($A265,'Smelter Look-up'!$E:$E,0)))</f>
        <v/>
      </c>
      <c r="C265" s="153" t="str">
        <f ca="1">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 ca="1">IF(C265="",NA(),MATCH($B265&amp;$C265,'Smelter Look-up'!$J:$J,0))</f>
        <v>#N/A</v>
      </c>
      <c r="X265" s="171">
        <f t="shared" ca="1" si="12"/>
        <v>0</v>
      </c>
      <c r="AB265" s="171" t="str">
        <f t="shared" ca="1" si="13"/>
        <v/>
      </c>
    </row>
    <row r="266" spans="1:28" s="171" customFormat="1" ht="20.45">
      <c r="A266" s="156"/>
      <c r="B266" s="150" t="str">
        <f ca="1">IF(LEN(A266)=0,"",INDEX('Smelter Look-up'!$A:$A,MATCH($A266,'Smelter Look-up'!$E:$E,0)))</f>
        <v/>
      </c>
      <c r="C266" s="153" t="str">
        <f ca="1">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 ca="1">IF(C266="",NA(),MATCH($B266&amp;$C266,'Smelter Look-up'!$J:$J,0))</f>
        <v>#N/A</v>
      </c>
      <c r="X266" s="171">
        <f t="shared" ca="1" si="12"/>
        <v>0</v>
      </c>
      <c r="AB266" s="171" t="str">
        <f t="shared" ca="1" si="13"/>
        <v/>
      </c>
    </row>
    <row r="267" spans="1:28" s="171" customFormat="1" ht="20.45">
      <c r="A267" s="156"/>
      <c r="B267" s="150" t="str">
        <f ca="1">IF(LEN(A267)=0,"",INDEX('Smelter Look-up'!$A:$A,MATCH($A267,'Smelter Look-up'!$E:$E,0)))</f>
        <v/>
      </c>
      <c r="C267" s="153" t="str">
        <f ca="1">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 ca="1">IF(C267="",NA(),MATCH($B267&amp;$C267,'Smelter Look-up'!$J:$J,0))</f>
        <v>#N/A</v>
      </c>
      <c r="X267" s="171">
        <f t="shared" ca="1" si="12"/>
        <v>0</v>
      </c>
      <c r="AB267" s="171" t="str">
        <f t="shared" ca="1" si="13"/>
        <v/>
      </c>
    </row>
    <row r="268" spans="1:28" s="171" customFormat="1" ht="20.45">
      <c r="A268" s="156"/>
      <c r="B268" s="150" t="str">
        <f ca="1">IF(LEN(A268)=0,"",INDEX('Smelter Look-up'!$A:$A,MATCH($A268,'Smelter Look-up'!$E:$E,0)))</f>
        <v/>
      </c>
      <c r="C268" s="153" t="str">
        <f ca="1">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 ca="1">IF(C268="",NA(),MATCH($B268&amp;$C268,'Smelter Look-up'!$J:$J,0))</f>
        <v>#N/A</v>
      </c>
      <c r="X268" s="171">
        <f t="shared" ca="1" si="12"/>
        <v>0</v>
      </c>
      <c r="AB268" s="171" t="str">
        <f t="shared" ca="1" si="13"/>
        <v/>
      </c>
    </row>
    <row r="269" spans="1:28" s="171" customFormat="1" ht="20.45">
      <c r="A269" s="156"/>
      <c r="B269" s="150" t="str">
        <f ca="1">IF(LEN(A269)=0,"",INDEX('Smelter Look-up'!$A:$A,MATCH($A269,'Smelter Look-up'!$E:$E,0)))</f>
        <v/>
      </c>
      <c r="C269" s="153" t="str">
        <f ca="1">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 ca="1">IF(C269="",NA(),MATCH($B269&amp;$C269,'Smelter Look-up'!$J:$J,0))</f>
        <v>#N/A</v>
      </c>
      <c r="X269" s="171">
        <f t="shared" ca="1" si="12"/>
        <v>0</v>
      </c>
      <c r="AB269" s="171" t="str">
        <f t="shared" ca="1" si="13"/>
        <v/>
      </c>
    </row>
    <row r="270" spans="1:28" s="171" customFormat="1" ht="20.45">
      <c r="A270" s="156"/>
      <c r="B270" s="150" t="str">
        <f ca="1">IF(LEN(A270)=0,"",INDEX('Smelter Look-up'!$A:$A,MATCH($A270,'Smelter Look-up'!$E:$E,0)))</f>
        <v/>
      </c>
      <c r="C270" s="153" t="str">
        <f ca="1">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 ca="1">IF(C270="",NA(),MATCH($B270&amp;$C270,'Smelter Look-up'!$J:$J,0))</f>
        <v>#N/A</v>
      </c>
      <c r="X270" s="171">
        <f t="shared" ca="1" si="12"/>
        <v>0</v>
      </c>
      <c r="AB270" s="171" t="str">
        <f t="shared" ca="1" si="13"/>
        <v/>
      </c>
    </row>
    <row r="271" spans="1:28" s="171" customFormat="1" ht="20.45">
      <c r="A271" s="156"/>
      <c r="B271" s="150" t="str">
        <f ca="1">IF(LEN(A271)=0,"",INDEX('Smelter Look-up'!$A:$A,MATCH($A271,'Smelter Look-up'!$E:$E,0)))</f>
        <v/>
      </c>
      <c r="C271" s="153" t="str">
        <f ca="1">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 ca="1">IF(C271="",NA(),MATCH($B271&amp;$C271,'Smelter Look-up'!$J:$J,0))</f>
        <v>#N/A</v>
      </c>
      <c r="X271" s="171">
        <f t="shared" ca="1" si="12"/>
        <v>0</v>
      </c>
      <c r="AB271" s="171" t="str">
        <f t="shared" ca="1" si="13"/>
        <v/>
      </c>
    </row>
    <row r="272" spans="1:28" s="171" customFormat="1" ht="20.45">
      <c r="A272" s="156"/>
      <c r="B272" s="150" t="str">
        <f ca="1">IF(LEN(A272)=0,"",INDEX('Smelter Look-up'!$A:$A,MATCH($A272,'Smelter Look-up'!$E:$E,0)))</f>
        <v/>
      </c>
      <c r="C272" s="153" t="str">
        <f ca="1">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 ca="1">IF(C272="",NA(),MATCH($B272&amp;$C272,'Smelter Look-up'!$J:$J,0))</f>
        <v>#N/A</v>
      </c>
      <c r="X272" s="171">
        <f t="shared" ca="1" si="12"/>
        <v>0</v>
      </c>
      <c r="AB272" s="171" t="str">
        <f t="shared" ca="1" si="13"/>
        <v/>
      </c>
    </row>
    <row r="273" spans="1:28" s="171" customFormat="1" ht="20.45">
      <c r="A273" s="156"/>
      <c r="B273" s="150" t="str">
        <f ca="1">IF(LEN(A273)=0,"",INDEX('Smelter Look-up'!$A:$A,MATCH($A273,'Smelter Look-up'!$E:$E,0)))</f>
        <v/>
      </c>
      <c r="C273" s="153" t="str">
        <f ca="1">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 ca="1">IF(C273="",NA(),MATCH($B273&amp;$C273,'Smelter Look-up'!$J:$J,0))</f>
        <v>#N/A</v>
      </c>
      <c r="X273" s="171">
        <f t="shared" ca="1" si="12"/>
        <v>0</v>
      </c>
      <c r="AB273" s="171" t="str">
        <f t="shared" ca="1" si="13"/>
        <v/>
      </c>
    </row>
    <row r="274" spans="1:28" s="171" customFormat="1" ht="20.45">
      <c r="A274" s="156"/>
      <c r="B274" s="150" t="str">
        <f ca="1">IF(LEN(A274)=0,"",INDEX('Smelter Look-up'!$A:$A,MATCH($A274,'Smelter Look-up'!$E:$E,0)))</f>
        <v/>
      </c>
      <c r="C274" s="153" t="str">
        <f ca="1">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 ca="1">IF(C274="",NA(),MATCH($B274&amp;$C274,'Smelter Look-up'!$J:$J,0))</f>
        <v>#N/A</v>
      </c>
      <c r="X274" s="171">
        <f t="shared" ca="1" si="12"/>
        <v>0</v>
      </c>
      <c r="AB274" s="171" t="str">
        <f t="shared" ca="1" si="13"/>
        <v/>
      </c>
    </row>
    <row r="275" spans="1:28" s="171" customFormat="1" ht="20.45">
      <c r="A275" s="156"/>
      <c r="B275" s="150" t="str">
        <f ca="1">IF(LEN(A275)=0,"",INDEX('Smelter Look-up'!$A:$A,MATCH($A275,'Smelter Look-up'!$E:$E,0)))</f>
        <v/>
      </c>
      <c r="C275" s="153" t="str">
        <f ca="1">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 ca="1">IF(C275="",NA(),MATCH($B275&amp;$C275,'Smelter Look-up'!$J:$J,0))</f>
        <v>#N/A</v>
      </c>
      <c r="X275" s="171">
        <f t="shared" ca="1" si="12"/>
        <v>0</v>
      </c>
      <c r="AB275" s="171" t="str">
        <f t="shared" ca="1" si="13"/>
        <v/>
      </c>
    </row>
    <row r="276" spans="1:28" s="171" customFormat="1" ht="20.45">
      <c r="A276" s="156"/>
      <c r="B276" s="150" t="str">
        <f ca="1">IF(LEN(A276)=0,"",INDEX('Smelter Look-up'!$A:$A,MATCH($A276,'Smelter Look-up'!$E:$E,0)))</f>
        <v/>
      </c>
      <c r="C276" s="153" t="str">
        <f ca="1">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 ca="1">IF(C276="",NA(),MATCH($B276&amp;$C276,'Smelter Look-up'!$J:$J,0))</f>
        <v>#N/A</v>
      </c>
      <c r="X276" s="171">
        <f t="shared" ca="1" si="12"/>
        <v>0</v>
      </c>
      <c r="AB276" s="171" t="str">
        <f t="shared" ca="1" si="13"/>
        <v/>
      </c>
    </row>
    <row r="277" spans="1:28" s="171" customFormat="1" ht="20.45">
      <c r="A277" s="156"/>
      <c r="B277" s="150" t="str">
        <f ca="1">IF(LEN(A277)=0,"",INDEX('Smelter Look-up'!$A:$A,MATCH($A277,'Smelter Look-up'!$E:$E,0)))</f>
        <v/>
      </c>
      <c r="C277" s="153" t="str">
        <f ca="1">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 ca="1">IF(C277="",NA(),MATCH($B277&amp;$C277,'Smelter Look-up'!$J:$J,0))</f>
        <v>#N/A</v>
      </c>
      <c r="X277" s="171">
        <f t="shared" ca="1" si="12"/>
        <v>0</v>
      </c>
      <c r="AB277" s="171" t="str">
        <f t="shared" ca="1" si="13"/>
        <v/>
      </c>
    </row>
    <row r="278" spans="1:28" s="171" customFormat="1" ht="20.45">
      <c r="A278" s="156"/>
      <c r="B278" s="150" t="str">
        <f ca="1">IF(LEN(A278)=0,"",INDEX('Smelter Look-up'!$A:$A,MATCH($A278,'Smelter Look-up'!$E:$E,0)))</f>
        <v/>
      </c>
      <c r="C278" s="153" t="str">
        <f ca="1">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 ca="1">IF(C278="",NA(),MATCH($B278&amp;$C278,'Smelter Look-up'!$J:$J,0))</f>
        <v>#N/A</v>
      </c>
      <c r="X278" s="171">
        <f t="shared" ca="1" si="12"/>
        <v>0</v>
      </c>
      <c r="AB278" s="171" t="str">
        <f t="shared" ca="1" si="13"/>
        <v/>
      </c>
    </row>
    <row r="279" spans="1:28" s="171" customFormat="1" ht="20.45">
      <c r="A279" s="156"/>
      <c r="B279" s="150" t="str">
        <f ca="1">IF(LEN(A279)=0,"",INDEX('Smelter Look-up'!$A:$A,MATCH($A279,'Smelter Look-up'!$E:$E,0)))</f>
        <v/>
      </c>
      <c r="C279" s="153" t="str">
        <f ca="1">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 ca="1">IF(C279="",NA(),MATCH($B279&amp;$C279,'Smelter Look-up'!$J:$J,0))</f>
        <v>#N/A</v>
      </c>
      <c r="X279" s="171">
        <f t="shared" ca="1" si="12"/>
        <v>0</v>
      </c>
      <c r="AB279" s="171" t="str">
        <f t="shared" ca="1" si="13"/>
        <v/>
      </c>
    </row>
    <row r="280" spans="1:28" s="171" customFormat="1" ht="20.45">
      <c r="A280" s="156"/>
      <c r="B280" s="150" t="str">
        <f ca="1">IF(LEN(A280)=0,"",INDEX('Smelter Look-up'!$A:$A,MATCH($A280,'Smelter Look-up'!$E:$E,0)))</f>
        <v/>
      </c>
      <c r="C280" s="153" t="str">
        <f ca="1">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 ca="1">IF(C280="",NA(),MATCH($B280&amp;$C280,'Smelter Look-up'!$J:$J,0))</f>
        <v>#N/A</v>
      </c>
      <c r="X280" s="171">
        <f t="shared" ca="1" si="12"/>
        <v>0</v>
      </c>
      <c r="AB280" s="171" t="str">
        <f t="shared" ca="1" si="13"/>
        <v/>
      </c>
    </row>
    <row r="281" spans="1:28" s="171" customFormat="1" ht="20.45">
      <c r="A281" s="156"/>
      <c r="B281" s="150" t="str">
        <f ca="1">IF(LEN(A281)=0,"",INDEX('Smelter Look-up'!$A:$A,MATCH($A281,'Smelter Look-up'!$E:$E,0)))</f>
        <v/>
      </c>
      <c r="C281" s="153" t="str">
        <f ca="1">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 ca="1">IF(C281="",NA(),MATCH($B281&amp;$C281,'Smelter Look-up'!$J:$J,0))</f>
        <v>#N/A</v>
      </c>
      <c r="X281" s="171">
        <f t="shared" ca="1" si="12"/>
        <v>0</v>
      </c>
      <c r="AB281" s="171" t="str">
        <f t="shared" ca="1" si="13"/>
        <v/>
      </c>
    </row>
    <row r="282" spans="1:28" s="171" customFormat="1" ht="20.45">
      <c r="A282" s="156"/>
      <c r="B282" s="150" t="str">
        <f ca="1">IF(LEN(A282)=0,"",INDEX('Smelter Look-up'!$A:$A,MATCH($A282,'Smelter Look-up'!$E:$E,0)))</f>
        <v/>
      </c>
      <c r="C282" s="153" t="str">
        <f ca="1">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 ca="1">IF(C282="",NA(),MATCH($B282&amp;$C282,'Smelter Look-up'!$J:$J,0))</f>
        <v>#N/A</v>
      </c>
      <c r="X282" s="171">
        <f t="shared" ca="1" si="12"/>
        <v>0</v>
      </c>
      <c r="AB282" s="171" t="str">
        <f t="shared" ca="1" si="13"/>
        <v/>
      </c>
    </row>
    <row r="283" spans="1:28" s="171" customFormat="1" ht="20.45">
      <c r="A283" s="156"/>
      <c r="B283" s="150" t="str">
        <f ca="1">IF(LEN(A283)=0,"",INDEX('Smelter Look-up'!$A:$A,MATCH($A283,'Smelter Look-up'!$E:$E,0)))</f>
        <v/>
      </c>
      <c r="C283" s="153" t="str">
        <f ca="1">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 ca="1">IF(C283="",NA(),MATCH($B283&amp;$C283,'Smelter Look-up'!$J:$J,0))</f>
        <v>#N/A</v>
      </c>
      <c r="X283" s="171">
        <f t="shared" ca="1" si="12"/>
        <v>0</v>
      </c>
      <c r="AB283" s="171" t="str">
        <f t="shared" ca="1" si="13"/>
        <v/>
      </c>
    </row>
    <row r="284" spans="1:28" s="171" customFormat="1" ht="20.45">
      <c r="A284" s="156"/>
      <c r="B284" s="150" t="str">
        <f ca="1">IF(LEN(A284)=0,"",INDEX('Smelter Look-up'!$A:$A,MATCH($A284,'Smelter Look-up'!$E:$E,0)))</f>
        <v/>
      </c>
      <c r="C284" s="153" t="str">
        <f ca="1">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 ca="1">IF(C284="",NA(),MATCH($B284&amp;$C284,'Smelter Look-up'!$J:$J,0))</f>
        <v>#N/A</v>
      </c>
      <c r="X284" s="171">
        <f t="shared" ca="1" si="12"/>
        <v>0</v>
      </c>
      <c r="AB284" s="171" t="str">
        <f t="shared" ca="1" si="13"/>
        <v/>
      </c>
    </row>
    <row r="285" spans="1:28" s="171" customFormat="1" ht="20.45">
      <c r="A285" s="156"/>
      <c r="B285" s="150" t="str">
        <f ca="1">IF(LEN(A285)=0,"",INDEX('Smelter Look-up'!$A:$A,MATCH($A285,'Smelter Look-up'!$E:$E,0)))</f>
        <v/>
      </c>
      <c r="C285" s="153" t="str">
        <f ca="1">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 ca="1">IF(C285="",NA(),MATCH($B285&amp;$C285,'Smelter Look-up'!$J:$J,0))</f>
        <v>#N/A</v>
      </c>
      <c r="X285" s="171">
        <f t="shared" ca="1" si="12"/>
        <v>0</v>
      </c>
      <c r="AB285" s="171" t="str">
        <f t="shared" ca="1" si="13"/>
        <v/>
      </c>
    </row>
    <row r="286" spans="1:28" s="171" customFormat="1" ht="20.45">
      <c r="A286" s="156"/>
      <c r="B286" s="150" t="str">
        <f ca="1">IF(LEN(A286)=0,"",INDEX('Smelter Look-up'!$A:$A,MATCH($A286,'Smelter Look-up'!$E:$E,0)))</f>
        <v/>
      </c>
      <c r="C286" s="153" t="str">
        <f ca="1">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 ca="1">IF(C286="",NA(),MATCH($B286&amp;$C286,'Smelter Look-up'!$J:$J,0))</f>
        <v>#N/A</v>
      </c>
      <c r="X286" s="171">
        <f t="shared" ca="1" si="12"/>
        <v>0</v>
      </c>
      <c r="AB286" s="171" t="str">
        <f t="shared" ca="1" si="13"/>
        <v/>
      </c>
    </row>
    <row r="287" spans="1:28" s="171" customFormat="1" ht="20.45">
      <c r="A287" s="156"/>
      <c r="B287" s="150" t="str">
        <f ca="1">IF(LEN(A287)=0,"",INDEX('Smelter Look-up'!$A:$A,MATCH($A287,'Smelter Look-up'!$E:$E,0)))</f>
        <v/>
      </c>
      <c r="C287" s="153" t="str">
        <f ca="1">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 ca="1">IF(C287="",NA(),MATCH($B287&amp;$C287,'Smelter Look-up'!$J:$J,0))</f>
        <v>#N/A</v>
      </c>
      <c r="X287" s="171">
        <f t="shared" ca="1" si="12"/>
        <v>0</v>
      </c>
      <c r="AB287" s="171" t="str">
        <f t="shared" ca="1" si="13"/>
        <v/>
      </c>
    </row>
    <row r="288" spans="1:28" s="171" customFormat="1" ht="20.45">
      <c r="A288" s="156"/>
      <c r="B288" s="150" t="str">
        <f ca="1">IF(LEN(A288)=0,"",INDEX('Smelter Look-up'!$A:$A,MATCH($A288,'Smelter Look-up'!$E:$E,0)))</f>
        <v/>
      </c>
      <c r="C288" s="153" t="str">
        <f ca="1">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 ca="1">IF(C288="",NA(),MATCH($B288&amp;$C288,'Smelter Look-up'!$J:$J,0))</f>
        <v>#N/A</v>
      </c>
      <c r="X288" s="171">
        <f t="shared" ca="1" si="12"/>
        <v>0</v>
      </c>
      <c r="AB288" s="171" t="str">
        <f t="shared" ca="1" si="13"/>
        <v/>
      </c>
    </row>
    <row r="289" spans="1:28" s="171" customFormat="1" ht="20.45">
      <c r="A289" s="156"/>
      <c r="B289" s="150" t="str">
        <f ca="1">IF(LEN(A289)=0,"",INDEX('Smelter Look-up'!$A:$A,MATCH($A289,'Smelter Look-up'!$E:$E,0)))</f>
        <v/>
      </c>
      <c r="C289" s="153" t="str">
        <f ca="1">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 ca="1">IF(C289="",NA(),MATCH($B289&amp;$C289,'Smelter Look-up'!$J:$J,0))</f>
        <v>#N/A</v>
      </c>
      <c r="X289" s="171">
        <f t="shared" ca="1" si="12"/>
        <v>0</v>
      </c>
      <c r="AB289" s="171" t="str">
        <f t="shared" ca="1" si="13"/>
        <v/>
      </c>
    </row>
    <row r="290" spans="1:28" s="171" customFormat="1" ht="20.45">
      <c r="A290" s="156"/>
      <c r="B290" s="150" t="str">
        <f ca="1">IF(LEN(A290)=0,"",INDEX('Smelter Look-up'!$A:$A,MATCH($A290,'Smelter Look-up'!$E:$E,0)))</f>
        <v/>
      </c>
      <c r="C290" s="153" t="str">
        <f ca="1">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 ca="1">IF(C290="",NA(),MATCH($B290&amp;$C290,'Smelter Look-up'!$J:$J,0))</f>
        <v>#N/A</v>
      </c>
      <c r="X290" s="171">
        <f t="shared" ca="1" si="12"/>
        <v>0</v>
      </c>
      <c r="AB290" s="171" t="str">
        <f t="shared" ca="1" si="13"/>
        <v/>
      </c>
    </row>
    <row r="291" spans="1:28" s="171" customFormat="1" ht="20.45">
      <c r="A291" s="156"/>
      <c r="B291" s="150" t="str">
        <f ca="1">IF(LEN(A291)=0,"",INDEX('Smelter Look-up'!$A:$A,MATCH($A291,'Smelter Look-up'!$E:$E,0)))</f>
        <v/>
      </c>
      <c r="C291" s="153" t="str">
        <f ca="1">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 ca="1">IF(C291="",NA(),MATCH($B291&amp;$C291,'Smelter Look-up'!$J:$J,0))</f>
        <v>#N/A</v>
      </c>
      <c r="X291" s="171">
        <f t="shared" ca="1" si="12"/>
        <v>0</v>
      </c>
      <c r="AB291" s="171" t="str">
        <f t="shared" ca="1" si="13"/>
        <v/>
      </c>
    </row>
    <row r="292" spans="1:28" s="171" customFormat="1" ht="20.45">
      <c r="A292" s="156"/>
      <c r="B292" s="150" t="str">
        <f ca="1">IF(LEN(A292)=0,"",INDEX('Smelter Look-up'!$A:$A,MATCH($A292,'Smelter Look-up'!$E:$E,0)))</f>
        <v/>
      </c>
      <c r="C292" s="153" t="str">
        <f ca="1">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 ca="1">IF(C292="",NA(),MATCH($B292&amp;$C292,'Smelter Look-up'!$J:$J,0))</f>
        <v>#N/A</v>
      </c>
      <c r="X292" s="171">
        <f t="shared" ca="1" si="12"/>
        <v>0</v>
      </c>
      <c r="AB292" s="171" t="str">
        <f t="shared" ca="1" si="13"/>
        <v/>
      </c>
    </row>
    <row r="293" spans="1:28" s="171" customFormat="1" ht="20.45">
      <c r="A293" s="156"/>
      <c r="B293" s="150" t="str">
        <f ca="1">IF(LEN(A293)=0,"",INDEX('Smelter Look-up'!$A:$A,MATCH($A293,'Smelter Look-up'!$E:$E,0)))</f>
        <v/>
      </c>
      <c r="C293" s="153" t="str">
        <f ca="1">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 ca="1">IF(C293="",NA(),MATCH($B293&amp;$C293,'Smelter Look-up'!$J:$J,0))</f>
        <v>#N/A</v>
      </c>
      <c r="X293" s="171">
        <f t="shared" ca="1" si="12"/>
        <v>0</v>
      </c>
      <c r="AB293" s="171" t="str">
        <f t="shared" ca="1" si="13"/>
        <v/>
      </c>
    </row>
    <row r="294" spans="1:28" s="171" customFormat="1" ht="20.45">
      <c r="A294" s="156"/>
      <c r="B294" s="150" t="str">
        <f ca="1">IF(LEN(A294)=0,"",INDEX('Smelter Look-up'!$A:$A,MATCH($A294,'Smelter Look-up'!$E:$E,0)))</f>
        <v/>
      </c>
      <c r="C294" s="153" t="str">
        <f ca="1">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 ca="1">IF(C294="",NA(),MATCH($B294&amp;$C294,'Smelter Look-up'!$J:$J,0))</f>
        <v>#N/A</v>
      </c>
      <c r="X294" s="171">
        <f t="shared" ca="1" si="12"/>
        <v>0</v>
      </c>
      <c r="AB294" s="171" t="str">
        <f t="shared" ca="1" si="13"/>
        <v/>
      </c>
    </row>
    <row r="295" spans="1:28" s="171" customFormat="1" ht="20.45">
      <c r="A295" s="156"/>
      <c r="B295" s="150" t="str">
        <f ca="1">IF(LEN(A295)=0,"",INDEX('Smelter Look-up'!$A:$A,MATCH($A295,'Smelter Look-up'!$E:$E,0)))</f>
        <v/>
      </c>
      <c r="C295" s="153" t="str">
        <f ca="1">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 ca="1">IF(C295="",NA(),MATCH($B295&amp;$C295,'Smelter Look-up'!$J:$J,0))</f>
        <v>#N/A</v>
      </c>
      <c r="X295" s="171">
        <f t="shared" ca="1" si="12"/>
        <v>0</v>
      </c>
      <c r="AB295" s="171" t="str">
        <f t="shared" ca="1" si="13"/>
        <v/>
      </c>
    </row>
    <row r="296" spans="1:28" s="171" customFormat="1" ht="20.45">
      <c r="A296" s="156"/>
      <c r="B296" s="150" t="str">
        <f ca="1">IF(LEN(A296)=0,"",INDEX('Smelter Look-up'!$A:$A,MATCH($A296,'Smelter Look-up'!$E:$E,0)))</f>
        <v/>
      </c>
      <c r="C296" s="153" t="str">
        <f ca="1">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 ca="1">IF(C296="",NA(),MATCH($B296&amp;$C296,'Smelter Look-up'!$J:$J,0))</f>
        <v>#N/A</v>
      </c>
      <c r="X296" s="171">
        <f t="shared" ca="1" si="12"/>
        <v>0</v>
      </c>
      <c r="AB296" s="171" t="str">
        <f t="shared" ca="1" si="13"/>
        <v/>
      </c>
    </row>
    <row r="297" spans="1:28" s="171" customFormat="1" ht="20.45">
      <c r="A297" s="156"/>
      <c r="B297" s="150" t="str">
        <f ca="1">IF(LEN(A297)=0,"",INDEX('Smelter Look-up'!$A:$A,MATCH($A297,'Smelter Look-up'!$E:$E,0)))</f>
        <v/>
      </c>
      <c r="C297" s="153" t="str">
        <f ca="1">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 ca="1">IF(C297="",NA(),MATCH($B297&amp;$C297,'Smelter Look-up'!$J:$J,0))</f>
        <v>#N/A</v>
      </c>
      <c r="X297" s="171">
        <f t="shared" ca="1" si="12"/>
        <v>0</v>
      </c>
      <c r="AB297" s="171" t="str">
        <f t="shared" ca="1" si="13"/>
        <v/>
      </c>
    </row>
    <row r="298" spans="1:28" s="171" customFormat="1" ht="20.45">
      <c r="A298" s="156"/>
      <c r="B298" s="150" t="str">
        <f ca="1">IF(LEN(A298)=0,"",INDEX('Smelter Look-up'!$A:$A,MATCH($A298,'Smelter Look-up'!$E:$E,0)))</f>
        <v/>
      </c>
      <c r="C298" s="153" t="str">
        <f ca="1">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 ca="1">IF(C298="",NA(),MATCH($B298&amp;$C298,'Smelter Look-up'!$J:$J,0))</f>
        <v>#N/A</v>
      </c>
      <c r="X298" s="171">
        <f t="shared" ca="1" si="12"/>
        <v>0</v>
      </c>
      <c r="AB298" s="171" t="str">
        <f t="shared" ca="1" si="13"/>
        <v/>
      </c>
    </row>
    <row r="299" spans="1:28" s="171" customFormat="1" ht="20.45">
      <c r="A299" s="156"/>
      <c r="B299" s="150" t="str">
        <f ca="1">IF(LEN(A299)=0,"",INDEX('Smelter Look-up'!$A:$A,MATCH($A299,'Smelter Look-up'!$E:$E,0)))</f>
        <v/>
      </c>
      <c r="C299" s="153" t="str">
        <f ca="1">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 ca="1">IF(C299="",NA(),MATCH($B299&amp;$C299,'Smelter Look-up'!$J:$J,0))</f>
        <v>#N/A</v>
      </c>
      <c r="X299" s="171">
        <f t="shared" ca="1" si="12"/>
        <v>0</v>
      </c>
      <c r="AB299" s="171" t="str">
        <f t="shared" ca="1" si="13"/>
        <v/>
      </c>
    </row>
    <row r="300" spans="1:28" s="171" customFormat="1" ht="20.45">
      <c r="A300" s="156"/>
      <c r="B300" s="150" t="str">
        <f ca="1">IF(LEN(A300)=0,"",INDEX('Smelter Look-up'!$A:$A,MATCH($A300,'Smelter Look-up'!$E:$E,0)))</f>
        <v/>
      </c>
      <c r="C300" s="153" t="str">
        <f ca="1">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 ca="1">IF(C300="",NA(),MATCH($B300&amp;$C300,'Smelter Look-up'!$J:$J,0))</f>
        <v>#N/A</v>
      </c>
      <c r="X300" s="171">
        <f t="shared" ca="1" si="12"/>
        <v>0</v>
      </c>
      <c r="AB300" s="171" t="str">
        <f t="shared" ca="1" si="13"/>
        <v/>
      </c>
    </row>
    <row r="301" spans="1:28" s="171" customFormat="1" ht="20.45">
      <c r="A301" s="156"/>
      <c r="B301" s="150" t="str">
        <f ca="1">IF(LEN(A301)=0,"",INDEX('Smelter Look-up'!$A:$A,MATCH($A301,'Smelter Look-up'!$E:$E,0)))</f>
        <v/>
      </c>
      <c r="C301" s="153" t="str">
        <f ca="1">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 ca="1">IF(C301="",NA(),MATCH($B301&amp;$C301,'Smelter Look-up'!$J:$J,0))</f>
        <v>#N/A</v>
      </c>
      <c r="X301" s="171">
        <f t="shared" ca="1" si="12"/>
        <v>0</v>
      </c>
      <c r="AB301" s="171" t="str">
        <f t="shared" ca="1" si="13"/>
        <v/>
      </c>
    </row>
    <row r="302" spans="1:28" s="171" customFormat="1" ht="20.45">
      <c r="A302" s="156"/>
      <c r="B302" s="150" t="str">
        <f ca="1">IF(LEN(A302)=0,"",INDEX('Smelter Look-up'!$A:$A,MATCH($A302,'Smelter Look-up'!$E:$E,0)))</f>
        <v/>
      </c>
      <c r="C302" s="153" t="str">
        <f ca="1">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 ca="1">IF(C302="",NA(),MATCH($B302&amp;$C302,'Smelter Look-up'!$J:$J,0))</f>
        <v>#N/A</v>
      </c>
      <c r="X302" s="171">
        <f t="shared" ca="1" si="12"/>
        <v>0</v>
      </c>
      <c r="AB302" s="171" t="str">
        <f t="shared" ca="1" si="13"/>
        <v/>
      </c>
    </row>
    <row r="303" spans="1:28" s="171" customFormat="1" ht="20.45">
      <c r="A303" s="156"/>
      <c r="B303" s="150" t="str">
        <f ca="1">IF(LEN(A303)=0,"",INDEX('Smelter Look-up'!$A:$A,MATCH($A303,'Smelter Look-up'!$E:$E,0)))</f>
        <v/>
      </c>
      <c r="C303" s="153" t="str">
        <f ca="1">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 ca="1">IF(C303="",NA(),MATCH($B303&amp;$C303,'Smelter Look-up'!$J:$J,0))</f>
        <v>#N/A</v>
      </c>
      <c r="X303" s="171">
        <f t="shared" ca="1" si="12"/>
        <v>0</v>
      </c>
      <c r="AB303" s="171" t="str">
        <f t="shared" ca="1" si="13"/>
        <v/>
      </c>
    </row>
    <row r="304" spans="1:28" s="171" customFormat="1" ht="20.45">
      <c r="A304" s="156"/>
      <c r="B304" s="150" t="str">
        <f ca="1">IF(LEN(A304)=0,"",INDEX('Smelter Look-up'!$A:$A,MATCH($A304,'Smelter Look-up'!$E:$E,0)))</f>
        <v/>
      </c>
      <c r="C304" s="153" t="str">
        <f ca="1">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 ca="1">IF(C304="",NA(),MATCH($B304&amp;$C304,'Smelter Look-up'!$J:$J,0))</f>
        <v>#N/A</v>
      </c>
      <c r="X304" s="171">
        <f t="shared" ca="1" si="12"/>
        <v>0</v>
      </c>
      <c r="AB304" s="171" t="str">
        <f t="shared" ca="1" si="13"/>
        <v/>
      </c>
    </row>
    <row r="305" spans="1:28" s="171" customFormat="1" ht="20.45">
      <c r="A305" s="156"/>
      <c r="B305" s="150" t="str">
        <f ca="1">IF(LEN(A305)=0,"",INDEX('Smelter Look-up'!$A:$A,MATCH($A305,'Smelter Look-up'!$E:$E,0)))</f>
        <v/>
      </c>
      <c r="C305" s="153" t="str">
        <f ca="1">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 ca="1">IF(C305="",NA(),MATCH($B305&amp;$C305,'Smelter Look-up'!$J:$J,0))</f>
        <v>#N/A</v>
      </c>
      <c r="X305" s="171">
        <f t="shared" ca="1" si="12"/>
        <v>0</v>
      </c>
      <c r="AB305" s="171" t="str">
        <f t="shared" ca="1" si="13"/>
        <v/>
      </c>
    </row>
    <row r="306" spans="1:28" s="171" customFormat="1" ht="20.45">
      <c r="A306" s="156"/>
      <c r="B306" s="150" t="str">
        <f ca="1">IF(LEN(A306)=0,"",INDEX('Smelter Look-up'!$A:$A,MATCH($A306,'Smelter Look-up'!$E:$E,0)))</f>
        <v/>
      </c>
      <c r="C306" s="153" t="str">
        <f ca="1">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 ca="1">IF(C306="",NA(),MATCH($B306&amp;$C306,'Smelter Look-up'!$J:$J,0))</f>
        <v>#N/A</v>
      </c>
      <c r="X306" s="171">
        <f t="shared" ca="1" si="12"/>
        <v>0</v>
      </c>
      <c r="AB306" s="171" t="str">
        <f t="shared" ca="1" si="13"/>
        <v/>
      </c>
    </row>
    <row r="307" spans="1:28" s="171" customFormat="1" ht="20.45">
      <c r="A307" s="156"/>
      <c r="B307" s="150" t="str">
        <f ca="1">IF(LEN(A307)=0,"",INDEX('Smelter Look-up'!$A:$A,MATCH($A307,'Smelter Look-up'!$E:$E,0)))</f>
        <v/>
      </c>
      <c r="C307" s="153" t="str">
        <f ca="1">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 ca="1">IF(C307="",NA(),MATCH($B307&amp;$C307,'Smelter Look-up'!$J:$J,0))</f>
        <v>#N/A</v>
      </c>
      <c r="X307" s="171">
        <f t="shared" ca="1" si="12"/>
        <v>0</v>
      </c>
      <c r="AB307" s="171" t="str">
        <f t="shared" ca="1" si="13"/>
        <v/>
      </c>
    </row>
    <row r="308" spans="1:28" s="171" customFormat="1" ht="20.45">
      <c r="A308" s="156"/>
      <c r="B308" s="150" t="str">
        <f ca="1">IF(LEN(A308)=0,"",INDEX('Smelter Look-up'!$A:$A,MATCH($A308,'Smelter Look-up'!$E:$E,0)))</f>
        <v/>
      </c>
      <c r="C308" s="153" t="str">
        <f ca="1">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 ca="1">IF(C308="",NA(),MATCH($B308&amp;$C308,'Smelter Look-up'!$J:$J,0))</f>
        <v>#N/A</v>
      </c>
      <c r="X308" s="171">
        <f t="shared" ca="1" si="12"/>
        <v>0</v>
      </c>
      <c r="AB308" s="171" t="str">
        <f t="shared" ca="1" si="13"/>
        <v/>
      </c>
    </row>
    <row r="309" spans="1:28" s="171" customFormat="1" ht="20.45">
      <c r="A309" s="156"/>
      <c r="B309" s="150" t="str">
        <f ca="1">IF(LEN(A309)=0,"",INDEX('Smelter Look-up'!$A:$A,MATCH($A309,'Smelter Look-up'!$E:$E,0)))</f>
        <v/>
      </c>
      <c r="C309" s="153" t="str">
        <f ca="1">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 ca="1">IF(C309="",NA(),MATCH($B309&amp;$C309,'Smelter Look-up'!$J:$J,0))</f>
        <v>#N/A</v>
      </c>
      <c r="X309" s="171">
        <f t="shared" ca="1" si="12"/>
        <v>0</v>
      </c>
      <c r="AB309" s="171" t="str">
        <f t="shared" ca="1" si="13"/>
        <v/>
      </c>
    </row>
    <row r="310" spans="1:28" s="171" customFormat="1" ht="20.45">
      <c r="A310" s="156"/>
      <c r="B310" s="150" t="str">
        <f ca="1">IF(LEN(A310)=0,"",INDEX('Smelter Look-up'!$A:$A,MATCH($A310,'Smelter Look-up'!$E:$E,0)))</f>
        <v/>
      </c>
      <c r="C310" s="153" t="str">
        <f ca="1">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 ca="1">IF(C310="",NA(),MATCH($B310&amp;$C310,'Smelter Look-up'!$J:$J,0))</f>
        <v>#N/A</v>
      </c>
      <c r="X310" s="171">
        <f t="shared" ca="1" si="12"/>
        <v>0</v>
      </c>
      <c r="AB310" s="171" t="str">
        <f t="shared" ca="1" si="13"/>
        <v/>
      </c>
    </row>
    <row r="311" spans="1:28" s="171" customFormat="1" ht="20.45">
      <c r="A311" s="156"/>
      <c r="B311" s="150" t="str">
        <f ca="1">IF(LEN(A311)=0,"",INDEX('Smelter Look-up'!$A:$A,MATCH($A311,'Smelter Look-up'!$E:$E,0)))</f>
        <v/>
      </c>
      <c r="C311" s="153" t="str">
        <f ca="1">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 ca="1">IF(C311="",NA(),MATCH($B311&amp;$C311,'Smelter Look-up'!$J:$J,0))</f>
        <v>#N/A</v>
      </c>
      <c r="X311" s="171">
        <f t="shared" ca="1" si="12"/>
        <v>0</v>
      </c>
      <c r="AB311" s="171" t="str">
        <f t="shared" ca="1" si="13"/>
        <v/>
      </c>
    </row>
    <row r="312" spans="1:28" s="171" customFormat="1" ht="20.45">
      <c r="A312" s="156"/>
      <c r="B312" s="150" t="str">
        <f ca="1">IF(LEN(A312)=0,"",INDEX('Smelter Look-up'!$A:$A,MATCH($A312,'Smelter Look-up'!$E:$E,0)))</f>
        <v/>
      </c>
      <c r="C312" s="153" t="str">
        <f ca="1">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 ca="1">IF(C312="",NA(),MATCH($B312&amp;$C312,'Smelter Look-up'!$J:$J,0))</f>
        <v>#N/A</v>
      </c>
      <c r="X312" s="171">
        <f t="shared" ca="1" si="12"/>
        <v>0</v>
      </c>
      <c r="AB312" s="171" t="str">
        <f t="shared" ca="1" si="13"/>
        <v/>
      </c>
    </row>
    <row r="313" spans="1:28" s="171" customFormat="1" ht="20.45">
      <c r="A313" s="156"/>
      <c r="B313" s="150" t="str">
        <f ca="1">IF(LEN(A313)=0,"",INDEX('Smelter Look-up'!$A:$A,MATCH($A313,'Smelter Look-up'!$E:$E,0)))</f>
        <v/>
      </c>
      <c r="C313" s="153" t="str">
        <f ca="1">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 ca="1">IF(C313="",NA(),MATCH($B313&amp;$C313,'Smelter Look-up'!$J:$J,0))</f>
        <v>#N/A</v>
      </c>
      <c r="X313" s="171">
        <f t="shared" ca="1" si="12"/>
        <v>0</v>
      </c>
      <c r="AB313" s="171" t="str">
        <f t="shared" ca="1" si="13"/>
        <v/>
      </c>
    </row>
    <row r="314" spans="1:28" s="171" customFormat="1" ht="20.45">
      <c r="A314" s="156"/>
      <c r="B314" s="150" t="str">
        <f ca="1">IF(LEN(A314)=0,"",INDEX('Smelter Look-up'!$A:$A,MATCH($A314,'Smelter Look-up'!$E:$E,0)))</f>
        <v/>
      </c>
      <c r="C314" s="153" t="str">
        <f ca="1">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 ca="1">IF(C314="",NA(),MATCH($B314&amp;$C314,'Smelter Look-up'!$J:$J,0))</f>
        <v>#N/A</v>
      </c>
      <c r="X314" s="171">
        <f t="shared" ca="1" si="12"/>
        <v>0</v>
      </c>
      <c r="AB314" s="171" t="str">
        <f t="shared" ca="1" si="13"/>
        <v/>
      </c>
    </row>
    <row r="315" spans="1:28" s="171" customFormat="1" ht="20.45">
      <c r="A315" s="156"/>
      <c r="B315" s="150" t="str">
        <f ca="1">IF(LEN(A315)=0,"",INDEX('Smelter Look-up'!$A:$A,MATCH($A315,'Smelter Look-up'!$E:$E,0)))</f>
        <v/>
      </c>
      <c r="C315" s="153" t="str">
        <f ca="1">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 ca="1">IF(C315="",NA(),MATCH($B315&amp;$C315,'Smelter Look-up'!$J:$J,0))</f>
        <v>#N/A</v>
      </c>
      <c r="X315" s="171">
        <f t="shared" ca="1" si="12"/>
        <v>0</v>
      </c>
      <c r="AB315" s="171" t="str">
        <f t="shared" ca="1" si="13"/>
        <v/>
      </c>
    </row>
    <row r="316" spans="1:28" s="171" customFormat="1" ht="20.45">
      <c r="A316" s="156"/>
      <c r="B316" s="150" t="str">
        <f ca="1">IF(LEN(A316)=0,"",INDEX('Smelter Look-up'!$A:$A,MATCH($A316,'Smelter Look-up'!$E:$E,0)))</f>
        <v/>
      </c>
      <c r="C316" s="153" t="str">
        <f ca="1">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 ca="1">IF(C316="",NA(),MATCH($B316&amp;$C316,'Smelter Look-up'!$J:$J,0))</f>
        <v>#N/A</v>
      </c>
      <c r="X316" s="171">
        <f t="shared" ca="1" si="12"/>
        <v>0</v>
      </c>
      <c r="AB316" s="171" t="str">
        <f t="shared" ca="1" si="13"/>
        <v/>
      </c>
    </row>
    <row r="317" spans="1:28" s="171" customFormat="1" ht="20.45">
      <c r="A317" s="156"/>
      <c r="B317" s="150" t="str">
        <f ca="1">IF(LEN(A317)=0,"",INDEX('Smelter Look-up'!$A:$A,MATCH($A317,'Smelter Look-up'!$E:$E,0)))</f>
        <v/>
      </c>
      <c r="C317" s="153" t="str">
        <f ca="1">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 ca="1">IF(C317="",NA(),MATCH($B317&amp;$C317,'Smelter Look-up'!$J:$J,0))</f>
        <v>#N/A</v>
      </c>
      <c r="X317" s="171">
        <f t="shared" ca="1" si="12"/>
        <v>0</v>
      </c>
      <c r="AB317" s="171" t="str">
        <f t="shared" ca="1" si="13"/>
        <v/>
      </c>
    </row>
    <row r="318" spans="1:28" s="171" customFormat="1" ht="20.45">
      <c r="A318" s="156"/>
      <c r="B318" s="150" t="str">
        <f ca="1">IF(LEN(A318)=0,"",INDEX('Smelter Look-up'!$A:$A,MATCH($A318,'Smelter Look-up'!$E:$E,0)))</f>
        <v/>
      </c>
      <c r="C318" s="153" t="str">
        <f ca="1">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 ca="1">IF(C318="",NA(),MATCH($B318&amp;$C318,'Smelter Look-up'!$J:$J,0))</f>
        <v>#N/A</v>
      </c>
      <c r="X318" s="171">
        <f t="shared" ca="1" si="12"/>
        <v>0</v>
      </c>
      <c r="AB318" s="171" t="str">
        <f t="shared" ca="1" si="13"/>
        <v/>
      </c>
    </row>
    <row r="319" spans="1:28" s="171" customFormat="1" ht="20.45">
      <c r="A319" s="156"/>
      <c r="B319" s="150" t="str">
        <f ca="1">IF(LEN(A319)=0,"",INDEX('Smelter Look-up'!$A:$A,MATCH($A319,'Smelter Look-up'!$E:$E,0)))</f>
        <v/>
      </c>
      <c r="C319" s="153" t="str">
        <f ca="1">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 ca="1">IF(C319="",NA(),MATCH($B319&amp;$C319,'Smelter Look-up'!$J:$J,0))</f>
        <v>#N/A</v>
      </c>
      <c r="X319" s="171">
        <f t="shared" ref="X319:X382" ca="1" si="15">IF(AND(C319="Smelter not listed",OR(LEN(D319)=0,LEN(E319)=0)),1,0)</f>
        <v>0</v>
      </c>
      <c r="AB319" s="171" t="str">
        <f t="shared" ref="AB319:AB382" ca="1" si="16">B319&amp;C319</f>
        <v/>
      </c>
    </row>
    <row r="320" spans="1:28" s="171" customFormat="1" ht="20.45">
      <c r="A320" s="156"/>
      <c r="B320" s="150" t="str">
        <f ca="1">IF(LEN(A320)=0,"",INDEX('Smelter Look-up'!$A:$A,MATCH($A320,'Smelter Look-up'!$E:$E,0)))</f>
        <v/>
      </c>
      <c r="C320" s="153" t="str">
        <f ca="1">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 ca="1">IF(C320="",NA(),MATCH($B320&amp;$C320,'Smelter Look-up'!$J:$J,0))</f>
        <v>#N/A</v>
      </c>
      <c r="X320" s="171">
        <f t="shared" ca="1" si="15"/>
        <v>0</v>
      </c>
      <c r="AB320" s="171" t="str">
        <f t="shared" ca="1" si="16"/>
        <v/>
      </c>
    </row>
    <row r="321" spans="1:28" s="171" customFormat="1" ht="20.45">
      <c r="A321" s="156"/>
      <c r="B321" s="150" t="str">
        <f ca="1">IF(LEN(A321)=0,"",INDEX('Smelter Look-up'!$A:$A,MATCH($A321,'Smelter Look-up'!$E:$E,0)))</f>
        <v/>
      </c>
      <c r="C321" s="153" t="str">
        <f ca="1">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 ca="1">IF(C321="",NA(),MATCH($B321&amp;$C321,'Smelter Look-up'!$J:$J,0))</f>
        <v>#N/A</v>
      </c>
      <c r="X321" s="171">
        <f t="shared" ca="1" si="15"/>
        <v>0</v>
      </c>
      <c r="AB321" s="171" t="str">
        <f t="shared" ca="1" si="16"/>
        <v/>
      </c>
    </row>
    <row r="322" spans="1:28" s="171" customFormat="1" ht="20.45">
      <c r="A322" s="156"/>
      <c r="B322" s="150" t="str">
        <f ca="1">IF(LEN(A322)=0,"",INDEX('Smelter Look-up'!$A:$A,MATCH($A322,'Smelter Look-up'!$E:$E,0)))</f>
        <v/>
      </c>
      <c r="C322" s="153" t="str">
        <f ca="1">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 ca="1">IF(C322="",NA(),MATCH($B322&amp;$C322,'Smelter Look-up'!$J:$J,0))</f>
        <v>#N/A</v>
      </c>
      <c r="X322" s="171">
        <f t="shared" ca="1" si="15"/>
        <v>0</v>
      </c>
      <c r="AB322" s="171" t="str">
        <f t="shared" ca="1" si="16"/>
        <v/>
      </c>
    </row>
    <row r="323" spans="1:28" s="171" customFormat="1" ht="20.45">
      <c r="A323" s="156"/>
      <c r="B323" s="150" t="str">
        <f ca="1">IF(LEN(A323)=0,"",INDEX('Smelter Look-up'!$A:$A,MATCH($A323,'Smelter Look-up'!$E:$E,0)))</f>
        <v/>
      </c>
      <c r="C323" s="153" t="str">
        <f ca="1">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 ca="1">IF(C323="",NA(),MATCH($B323&amp;$C323,'Smelter Look-up'!$J:$J,0))</f>
        <v>#N/A</v>
      </c>
      <c r="X323" s="171">
        <f t="shared" ca="1" si="15"/>
        <v>0</v>
      </c>
      <c r="AB323" s="171" t="str">
        <f t="shared" ca="1" si="16"/>
        <v/>
      </c>
    </row>
    <row r="324" spans="1:28" s="171" customFormat="1" ht="20.45">
      <c r="A324" s="156"/>
      <c r="B324" s="150" t="str">
        <f ca="1">IF(LEN(A324)=0,"",INDEX('Smelter Look-up'!$A:$A,MATCH($A324,'Smelter Look-up'!$E:$E,0)))</f>
        <v/>
      </c>
      <c r="C324" s="153" t="str">
        <f ca="1">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 ca="1">IF(C324="",NA(),MATCH($B324&amp;$C324,'Smelter Look-up'!$J:$J,0))</f>
        <v>#N/A</v>
      </c>
      <c r="X324" s="171">
        <f t="shared" ca="1" si="15"/>
        <v>0</v>
      </c>
      <c r="AB324" s="171" t="str">
        <f t="shared" ca="1" si="16"/>
        <v/>
      </c>
    </row>
    <row r="325" spans="1:28" s="171" customFormat="1" ht="20.45">
      <c r="A325" s="156"/>
      <c r="B325" s="150" t="str">
        <f ca="1">IF(LEN(A325)=0,"",INDEX('Smelter Look-up'!$A:$A,MATCH($A325,'Smelter Look-up'!$E:$E,0)))</f>
        <v/>
      </c>
      <c r="C325" s="153" t="str">
        <f ca="1">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 ca="1">IF(C325="",NA(),MATCH($B325&amp;$C325,'Smelter Look-up'!$J:$J,0))</f>
        <v>#N/A</v>
      </c>
      <c r="X325" s="171">
        <f t="shared" ca="1" si="15"/>
        <v>0</v>
      </c>
      <c r="AB325" s="171" t="str">
        <f t="shared" ca="1" si="16"/>
        <v/>
      </c>
    </row>
    <row r="326" spans="1:28" s="171" customFormat="1" ht="20.45">
      <c r="A326" s="156"/>
      <c r="B326" s="150" t="str">
        <f ca="1">IF(LEN(A326)=0,"",INDEX('Smelter Look-up'!$A:$A,MATCH($A326,'Smelter Look-up'!$E:$E,0)))</f>
        <v/>
      </c>
      <c r="C326" s="153" t="str">
        <f ca="1">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 ca="1">IF(C326="",NA(),MATCH($B326&amp;$C326,'Smelter Look-up'!$J:$J,0))</f>
        <v>#N/A</v>
      </c>
      <c r="X326" s="171">
        <f t="shared" ca="1" si="15"/>
        <v>0</v>
      </c>
      <c r="AB326" s="171" t="str">
        <f t="shared" ca="1" si="16"/>
        <v/>
      </c>
    </row>
    <row r="327" spans="1:28" s="171" customFormat="1" ht="20.45">
      <c r="A327" s="156"/>
      <c r="B327" s="150" t="str">
        <f ca="1">IF(LEN(A327)=0,"",INDEX('Smelter Look-up'!$A:$A,MATCH($A327,'Smelter Look-up'!$E:$E,0)))</f>
        <v/>
      </c>
      <c r="C327" s="153" t="str">
        <f ca="1">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 ca="1">IF(C327="",NA(),MATCH($B327&amp;$C327,'Smelter Look-up'!$J:$J,0))</f>
        <v>#N/A</v>
      </c>
      <c r="X327" s="171">
        <f t="shared" ca="1" si="15"/>
        <v>0</v>
      </c>
      <c r="AB327" s="171" t="str">
        <f t="shared" ca="1" si="16"/>
        <v/>
      </c>
    </row>
    <row r="328" spans="1:28" s="171" customFormat="1" ht="20.45">
      <c r="A328" s="156"/>
      <c r="B328" s="150" t="str">
        <f ca="1">IF(LEN(A328)=0,"",INDEX('Smelter Look-up'!$A:$A,MATCH($A328,'Smelter Look-up'!$E:$E,0)))</f>
        <v/>
      </c>
      <c r="C328" s="153" t="str">
        <f ca="1">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 ca="1">IF(C328="",NA(),MATCH($B328&amp;$C328,'Smelter Look-up'!$J:$J,0))</f>
        <v>#N/A</v>
      </c>
      <c r="X328" s="171">
        <f t="shared" ca="1" si="15"/>
        <v>0</v>
      </c>
      <c r="AB328" s="171" t="str">
        <f t="shared" ca="1" si="16"/>
        <v/>
      </c>
    </row>
    <row r="329" spans="1:28" s="171" customFormat="1" ht="20.45">
      <c r="A329" s="156"/>
      <c r="B329" s="150" t="str">
        <f ca="1">IF(LEN(A329)=0,"",INDEX('Smelter Look-up'!$A:$A,MATCH($A329,'Smelter Look-up'!$E:$E,0)))</f>
        <v/>
      </c>
      <c r="C329" s="153" t="str">
        <f ca="1">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 ca="1">IF(C329="",NA(),MATCH($B329&amp;$C329,'Smelter Look-up'!$J:$J,0))</f>
        <v>#N/A</v>
      </c>
      <c r="X329" s="171">
        <f t="shared" ca="1" si="15"/>
        <v>0</v>
      </c>
      <c r="AB329" s="171" t="str">
        <f t="shared" ca="1" si="16"/>
        <v/>
      </c>
    </row>
    <row r="330" spans="1:28" s="171" customFormat="1" ht="20.45">
      <c r="A330" s="156"/>
      <c r="B330" s="150" t="str">
        <f ca="1">IF(LEN(A330)=0,"",INDEX('Smelter Look-up'!$A:$A,MATCH($A330,'Smelter Look-up'!$E:$E,0)))</f>
        <v/>
      </c>
      <c r="C330" s="153" t="str">
        <f ca="1">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 ca="1">IF(C330="",NA(),MATCH($B330&amp;$C330,'Smelter Look-up'!$J:$J,0))</f>
        <v>#N/A</v>
      </c>
      <c r="X330" s="171">
        <f t="shared" ca="1" si="15"/>
        <v>0</v>
      </c>
      <c r="AB330" s="171" t="str">
        <f t="shared" ca="1" si="16"/>
        <v/>
      </c>
    </row>
    <row r="331" spans="1:28" s="171" customFormat="1" ht="20.45">
      <c r="A331" s="156"/>
      <c r="B331" s="150" t="str">
        <f ca="1">IF(LEN(A331)=0,"",INDEX('Smelter Look-up'!$A:$A,MATCH($A331,'Smelter Look-up'!$E:$E,0)))</f>
        <v/>
      </c>
      <c r="C331" s="153" t="str">
        <f ca="1">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 ca="1">IF(C331="",NA(),MATCH($B331&amp;$C331,'Smelter Look-up'!$J:$J,0))</f>
        <v>#N/A</v>
      </c>
      <c r="X331" s="171">
        <f t="shared" ca="1" si="15"/>
        <v>0</v>
      </c>
      <c r="AB331" s="171" t="str">
        <f t="shared" ca="1" si="16"/>
        <v/>
      </c>
    </row>
    <row r="332" spans="1:28" s="171" customFormat="1" ht="20.45">
      <c r="A332" s="156"/>
      <c r="B332" s="150" t="str">
        <f ca="1">IF(LEN(A332)=0,"",INDEX('Smelter Look-up'!$A:$A,MATCH($A332,'Smelter Look-up'!$E:$E,0)))</f>
        <v/>
      </c>
      <c r="C332" s="153" t="str">
        <f ca="1">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 ca="1">IF(C332="",NA(),MATCH($B332&amp;$C332,'Smelter Look-up'!$J:$J,0))</f>
        <v>#N/A</v>
      </c>
      <c r="X332" s="171">
        <f t="shared" ca="1" si="15"/>
        <v>0</v>
      </c>
      <c r="AB332" s="171" t="str">
        <f t="shared" ca="1" si="16"/>
        <v/>
      </c>
    </row>
    <row r="333" spans="1:28" s="171" customFormat="1" ht="20.45">
      <c r="A333" s="156"/>
      <c r="B333" s="150" t="str">
        <f ca="1">IF(LEN(A333)=0,"",INDEX('Smelter Look-up'!$A:$A,MATCH($A333,'Smelter Look-up'!$E:$E,0)))</f>
        <v/>
      </c>
      <c r="C333" s="153" t="str">
        <f ca="1">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 ca="1">IF(C333="",NA(),MATCH($B333&amp;$C333,'Smelter Look-up'!$J:$J,0))</f>
        <v>#N/A</v>
      </c>
      <c r="X333" s="171">
        <f t="shared" ca="1" si="15"/>
        <v>0</v>
      </c>
      <c r="AB333" s="171" t="str">
        <f t="shared" ca="1" si="16"/>
        <v/>
      </c>
    </row>
    <row r="334" spans="1:28" s="171" customFormat="1" ht="20.45">
      <c r="A334" s="156"/>
      <c r="B334" s="150" t="str">
        <f ca="1">IF(LEN(A334)=0,"",INDEX('Smelter Look-up'!$A:$A,MATCH($A334,'Smelter Look-up'!$E:$E,0)))</f>
        <v/>
      </c>
      <c r="C334" s="153" t="str">
        <f ca="1">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 ca="1">IF(C334="",NA(),MATCH($B334&amp;$C334,'Smelter Look-up'!$J:$J,0))</f>
        <v>#N/A</v>
      </c>
      <c r="X334" s="171">
        <f t="shared" ca="1" si="15"/>
        <v>0</v>
      </c>
      <c r="AB334" s="171" t="str">
        <f t="shared" ca="1" si="16"/>
        <v/>
      </c>
    </row>
    <row r="335" spans="1:28" s="171" customFormat="1" ht="20.45">
      <c r="A335" s="156"/>
      <c r="B335" s="150" t="str">
        <f ca="1">IF(LEN(A335)=0,"",INDEX('Smelter Look-up'!$A:$A,MATCH($A335,'Smelter Look-up'!$E:$E,0)))</f>
        <v/>
      </c>
      <c r="C335" s="153" t="str">
        <f ca="1">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 ca="1">IF(C335="",NA(),MATCH($B335&amp;$C335,'Smelter Look-up'!$J:$J,0))</f>
        <v>#N/A</v>
      </c>
      <c r="X335" s="171">
        <f t="shared" ca="1" si="15"/>
        <v>0</v>
      </c>
      <c r="AB335" s="171" t="str">
        <f t="shared" ca="1" si="16"/>
        <v/>
      </c>
    </row>
    <row r="336" spans="1:28" s="171" customFormat="1" ht="20.45">
      <c r="A336" s="156"/>
      <c r="B336" s="150" t="str">
        <f ca="1">IF(LEN(A336)=0,"",INDEX('Smelter Look-up'!$A:$A,MATCH($A336,'Smelter Look-up'!$E:$E,0)))</f>
        <v/>
      </c>
      <c r="C336" s="153" t="str">
        <f ca="1">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 ca="1">IF(C336="",NA(),MATCH($B336&amp;$C336,'Smelter Look-up'!$J:$J,0))</f>
        <v>#N/A</v>
      </c>
      <c r="X336" s="171">
        <f t="shared" ca="1" si="15"/>
        <v>0</v>
      </c>
      <c r="AB336" s="171" t="str">
        <f t="shared" ca="1" si="16"/>
        <v/>
      </c>
    </row>
    <row r="337" spans="1:28" s="171" customFormat="1" ht="20.45">
      <c r="A337" s="156"/>
      <c r="B337" s="150" t="str">
        <f ca="1">IF(LEN(A337)=0,"",INDEX('Smelter Look-up'!$A:$A,MATCH($A337,'Smelter Look-up'!$E:$E,0)))</f>
        <v/>
      </c>
      <c r="C337" s="153" t="str">
        <f ca="1">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 ca="1">IF(C337="",NA(),MATCH($B337&amp;$C337,'Smelter Look-up'!$J:$J,0))</f>
        <v>#N/A</v>
      </c>
      <c r="X337" s="171">
        <f t="shared" ca="1" si="15"/>
        <v>0</v>
      </c>
      <c r="AB337" s="171" t="str">
        <f t="shared" ca="1" si="16"/>
        <v/>
      </c>
    </row>
    <row r="338" spans="1:28" s="171" customFormat="1" ht="20.45">
      <c r="A338" s="156"/>
      <c r="B338" s="150" t="str">
        <f ca="1">IF(LEN(A338)=0,"",INDEX('Smelter Look-up'!$A:$A,MATCH($A338,'Smelter Look-up'!$E:$E,0)))</f>
        <v/>
      </c>
      <c r="C338" s="153" t="str">
        <f ca="1">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 ca="1">IF(C338="",NA(),MATCH($B338&amp;$C338,'Smelter Look-up'!$J:$J,0))</f>
        <v>#N/A</v>
      </c>
      <c r="X338" s="171">
        <f t="shared" ca="1" si="15"/>
        <v>0</v>
      </c>
      <c r="AB338" s="171" t="str">
        <f t="shared" ca="1" si="16"/>
        <v/>
      </c>
    </row>
    <row r="339" spans="1:28" s="171" customFormat="1" ht="20.45">
      <c r="A339" s="156"/>
      <c r="B339" s="150" t="str">
        <f ca="1">IF(LEN(A339)=0,"",INDEX('Smelter Look-up'!$A:$A,MATCH($A339,'Smelter Look-up'!$E:$E,0)))</f>
        <v/>
      </c>
      <c r="C339" s="153" t="str">
        <f ca="1">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 ca="1">IF(C339="",NA(),MATCH($B339&amp;$C339,'Smelter Look-up'!$J:$J,0))</f>
        <v>#N/A</v>
      </c>
      <c r="X339" s="171">
        <f t="shared" ca="1" si="15"/>
        <v>0</v>
      </c>
      <c r="AB339" s="171" t="str">
        <f t="shared" ca="1" si="16"/>
        <v/>
      </c>
    </row>
    <row r="340" spans="1:28" s="171" customFormat="1" ht="20.45">
      <c r="A340" s="156"/>
      <c r="B340" s="150" t="str">
        <f ca="1">IF(LEN(A340)=0,"",INDEX('Smelter Look-up'!$A:$A,MATCH($A340,'Smelter Look-up'!$E:$E,0)))</f>
        <v/>
      </c>
      <c r="C340" s="153" t="str">
        <f ca="1">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 ca="1">IF(C340="",NA(),MATCH($B340&amp;$C340,'Smelter Look-up'!$J:$J,0))</f>
        <v>#N/A</v>
      </c>
      <c r="X340" s="171">
        <f t="shared" ca="1" si="15"/>
        <v>0</v>
      </c>
      <c r="AB340" s="171" t="str">
        <f t="shared" ca="1" si="16"/>
        <v/>
      </c>
    </row>
    <row r="341" spans="1:28" s="171" customFormat="1" ht="20.45">
      <c r="A341" s="156"/>
      <c r="B341" s="150" t="str">
        <f ca="1">IF(LEN(A341)=0,"",INDEX('Smelter Look-up'!$A:$A,MATCH($A341,'Smelter Look-up'!$E:$E,0)))</f>
        <v/>
      </c>
      <c r="C341" s="153" t="str">
        <f ca="1">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 ca="1">IF(C341="",NA(),MATCH($B341&amp;$C341,'Smelter Look-up'!$J:$J,0))</f>
        <v>#N/A</v>
      </c>
      <c r="X341" s="171">
        <f t="shared" ca="1" si="15"/>
        <v>0</v>
      </c>
      <c r="AB341" s="171" t="str">
        <f t="shared" ca="1" si="16"/>
        <v/>
      </c>
    </row>
    <row r="342" spans="1:28" s="171" customFormat="1" ht="20.45">
      <c r="A342" s="156"/>
      <c r="B342" s="150" t="str">
        <f ca="1">IF(LEN(A342)=0,"",INDEX('Smelter Look-up'!$A:$A,MATCH($A342,'Smelter Look-up'!$E:$E,0)))</f>
        <v/>
      </c>
      <c r="C342" s="153" t="str">
        <f ca="1">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 ca="1">IF(C342="",NA(),MATCH($B342&amp;$C342,'Smelter Look-up'!$J:$J,0))</f>
        <v>#N/A</v>
      </c>
      <c r="X342" s="171">
        <f t="shared" ca="1" si="15"/>
        <v>0</v>
      </c>
      <c r="AB342" s="171" t="str">
        <f t="shared" ca="1" si="16"/>
        <v/>
      </c>
    </row>
    <row r="343" spans="1:28" s="171" customFormat="1" ht="20.45">
      <c r="A343" s="156"/>
      <c r="B343" s="150" t="str">
        <f ca="1">IF(LEN(A343)=0,"",INDEX('Smelter Look-up'!$A:$A,MATCH($A343,'Smelter Look-up'!$E:$E,0)))</f>
        <v/>
      </c>
      <c r="C343" s="153" t="str">
        <f ca="1">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 ca="1">IF(C343="",NA(),MATCH($B343&amp;$C343,'Smelter Look-up'!$J:$J,0))</f>
        <v>#N/A</v>
      </c>
      <c r="X343" s="171">
        <f t="shared" ca="1" si="15"/>
        <v>0</v>
      </c>
      <c r="AB343" s="171" t="str">
        <f t="shared" ca="1" si="16"/>
        <v/>
      </c>
    </row>
    <row r="344" spans="1:28" s="171" customFormat="1" ht="20.45">
      <c r="A344" s="156"/>
      <c r="B344" s="150" t="str">
        <f ca="1">IF(LEN(A344)=0,"",INDEX('Smelter Look-up'!$A:$A,MATCH($A344,'Smelter Look-up'!$E:$E,0)))</f>
        <v/>
      </c>
      <c r="C344" s="153" t="str">
        <f ca="1">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 ca="1">IF(C344="",NA(),MATCH($B344&amp;$C344,'Smelter Look-up'!$J:$J,0))</f>
        <v>#N/A</v>
      </c>
      <c r="X344" s="171">
        <f t="shared" ca="1" si="15"/>
        <v>0</v>
      </c>
      <c r="AB344" s="171" t="str">
        <f t="shared" ca="1" si="16"/>
        <v/>
      </c>
    </row>
    <row r="345" spans="1:28" s="171" customFormat="1" ht="20.45">
      <c r="A345" s="156"/>
      <c r="B345" s="150" t="str">
        <f ca="1">IF(LEN(A345)=0,"",INDEX('Smelter Look-up'!$A:$A,MATCH($A345,'Smelter Look-up'!$E:$E,0)))</f>
        <v/>
      </c>
      <c r="C345" s="153" t="str">
        <f ca="1">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 ca="1">IF(C345="",NA(),MATCH($B345&amp;$C345,'Smelter Look-up'!$J:$J,0))</f>
        <v>#N/A</v>
      </c>
      <c r="X345" s="171">
        <f t="shared" ca="1" si="15"/>
        <v>0</v>
      </c>
      <c r="AB345" s="171" t="str">
        <f t="shared" ca="1" si="16"/>
        <v/>
      </c>
    </row>
    <row r="346" spans="1:28" s="171" customFormat="1" ht="20.45">
      <c r="A346" s="156"/>
      <c r="B346" s="150" t="str">
        <f ca="1">IF(LEN(A346)=0,"",INDEX('Smelter Look-up'!$A:$A,MATCH($A346,'Smelter Look-up'!$E:$E,0)))</f>
        <v/>
      </c>
      <c r="C346" s="153" t="str">
        <f ca="1">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 ca="1">IF(C346="",NA(),MATCH($B346&amp;$C346,'Smelter Look-up'!$J:$J,0))</f>
        <v>#N/A</v>
      </c>
      <c r="X346" s="171">
        <f t="shared" ca="1" si="15"/>
        <v>0</v>
      </c>
      <c r="AB346" s="171" t="str">
        <f t="shared" ca="1" si="16"/>
        <v/>
      </c>
    </row>
    <row r="347" spans="1:28" s="171" customFormat="1" ht="20.45">
      <c r="A347" s="156"/>
      <c r="B347" s="150" t="str">
        <f ca="1">IF(LEN(A347)=0,"",INDEX('Smelter Look-up'!$A:$A,MATCH($A347,'Smelter Look-up'!$E:$E,0)))</f>
        <v/>
      </c>
      <c r="C347" s="153" t="str">
        <f ca="1">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 ca="1">IF(C347="",NA(),MATCH($B347&amp;$C347,'Smelter Look-up'!$J:$J,0))</f>
        <v>#N/A</v>
      </c>
      <c r="X347" s="171">
        <f t="shared" ca="1" si="15"/>
        <v>0</v>
      </c>
      <c r="AB347" s="171" t="str">
        <f t="shared" ca="1" si="16"/>
        <v/>
      </c>
    </row>
    <row r="348" spans="1:28" s="171" customFormat="1" ht="20.45">
      <c r="A348" s="156"/>
      <c r="B348" s="150" t="str">
        <f ca="1">IF(LEN(A348)=0,"",INDEX('Smelter Look-up'!$A:$A,MATCH($A348,'Smelter Look-up'!$E:$E,0)))</f>
        <v/>
      </c>
      <c r="C348" s="153" t="str">
        <f ca="1">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 ca="1">IF(C348="",NA(),MATCH($B348&amp;$C348,'Smelter Look-up'!$J:$J,0))</f>
        <v>#N/A</v>
      </c>
      <c r="X348" s="171">
        <f t="shared" ca="1" si="15"/>
        <v>0</v>
      </c>
      <c r="AB348" s="171" t="str">
        <f t="shared" ca="1" si="16"/>
        <v/>
      </c>
    </row>
    <row r="349" spans="1:28" s="171" customFormat="1" ht="20.45">
      <c r="A349" s="156"/>
      <c r="B349" s="150" t="str">
        <f ca="1">IF(LEN(A349)=0,"",INDEX('Smelter Look-up'!$A:$A,MATCH($A349,'Smelter Look-up'!$E:$E,0)))</f>
        <v/>
      </c>
      <c r="C349" s="153" t="str">
        <f ca="1">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 ca="1">IF(C349="",NA(),MATCH($B349&amp;$C349,'Smelter Look-up'!$J:$J,0))</f>
        <v>#N/A</v>
      </c>
      <c r="X349" s="171">
        <f t="shared" ca="1" si="15"/>
        <v>0</v>
      </c>
      <c r="AB349" s="171" t="str">
        <f t="shared" ca="1" si="16"/>
        <v/>
      </c>
    </row>
    <row r="350" spans="1:28" s="171" customFormat="1" ht="20.45">
      <c r="A350" s="156"/>
      <c r="B350" s="150" t="str">
        <f ca="1">IF(LEN(A350)=0,"",INDEX('Smelter Look-up'!$A:$A,MATCH($A350,'Smelter Look-up'!$E:$E,0)))</f>
        <v/>
      </c>
      <c r="C350" s="153" t="str">
        <f ca="1">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 ca="1">IF(C350="",NA(),MATCH($B350&amp;$C350,'Smelter Look-up'!$J:$J,0))</f>
        <v>#N/A</v>
      </c>
      <c r="X350" s="171">
        <f t="shared" ca="1" si="15"/>
        <v>0</v>
      </c>
      <c r="AB350" s="171" t="str">
        <f t="shared" ca="1" si="16"/>
        <v/>
      </c>
    </row>
    <row r="351" spans="1:28" s="171" customFormat="1" ht="20.45">
      <c r="A351" s="156"/>
      <c r="B351" s="150" t="str">
        <f ca="1">IF(LEN(A351)=0,"",INDEX('Smelter Look-up'!$A:$A,MATCH($A351,'Smelter Look-up'!$E:$E,0)))</f>
        <v/>
      </c>
      <c r="C351" s="153" t="str">
        <f ca="1">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 ca="1">IF(C351="",NA(),MATCH($B351&amp;$C351,'Smelter Look-up'!$J:$J,0))</f>
        <v>#N/A</v>
      </c>
      <c r="X351" s="171">
        <f t="shared" ca="1" si="15"/>
        <v>0</v>
      </c>
      <c r="AB351" s="171" t="str">
        <f t="shared" ca="1" si="16"/>
        <v/>
      </c>
    </row>
    <row r="352" spans="1:28" s="171" customFormat="1" ht="20.45">
      <c r="A352" s="156"/>
      <c r="B352" s="150" t="str">
        <f ca="1">IF(LEN(A352)=0,"",INDEX('Smelter Look-up'!$A:$A,MATCH($A352,'Smelter Look-up'!$E:$E,0)))</f>
        <v/>
      </c>
      <c r="C352" s="153" t="str">
        <f ca="1">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 ca="1">IF(C352="",NA(),MATCH($B352&amp;$C352,'Smelter Look-up'!$J:$J,0))</f>
        <v>#N/A</v>
      </c>
      <c r="X352" s="171">
        <f t="shared" ca="1" si="15"/>
        <v>0</v>
      </c>
      <c r="AB352" s="171" t="str">
        <f t="shared" ca="1" si="16"/>
        <v/>
      </c>
    </row>
    <row r="353" spans="1:28" s="171" customFormat="1" ht="20.45">
      <c r="A353" s="156"/>
      <c r="B353" s="150" t="str">
        <f ca="1">IF(LEN(A353)=0,"",INDEX('Smelter Look-up'!$A:$A,MATCH($A353,'Smelter Look-up'!$E:$E,0)))</f>
        <v/>
      </c>
      <c r="C353" s="153" t="str">
        <f ca="1">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 ca="1">IF(C353="",NA(),MATCH($B353&amp;$C353,'Smelter Look-up'!$J:$J,0))</f>
        <v>#N/A</v>
      </c>
      <c r="X353" s="171">
        <f t="shared" ca="1" si="15"/>
        <v>0</v>
      </c>
      <c r="AB353" s="171" t="str">
        <f t="shared" ca="1" si="16"/>
        <v/>
      </c>
    </row>
    <row r="354" spans="1:28" s="171" customFormat="1" ht="20.45">
      <c r="A354" s="156"/>
      <c r="B354" s="150" t="str">
        <f ca="1">IF(LEN(A354)=0,"",INDEX('Smelter Look-up'!$A:$A,MATCH($A354,'Smelter Look-up'!$E:$E,0)))</f>
        <v/>
      </c>
      <c r="C354" s="153" t="str">
        <f ca="1">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 ca="1">IF(C354="",NA(),MATCH($B354&amp;$C354,'Smelter Look-up'!$J:$J,0))</f>
        <v>#N/A</v>
      </c>
      <c r="X354" s="171">
        <f t="shared" ca="1" si="15"/>
        <v>0</v>
      </c>
      <c r="AB354" s="171" t="str">
        <f t="shared" ca="1" si="16"/>
        <v/>
      </c>
    </row>
    <row r="355" spans="1:28" s="171" customFormat="1" ht="20.45">
      <c r="A355" s="156"/>
      <c r="B355" s="150" t="str">
        <f ca="1">IF(LEN(A355)=0,"",INDEX('Smelter Look-up'!$A:$A,MATCH($A355,'Smelter Look-up'!$E:$E,0)))</f>
        <v/>
      </c>
      <c r="C355" s="153" t="str">
        <f ca="1">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 ca="1">IF(C355="",NA(),MATCH($B355&amp;$C355,'Smelter Look-up'!$J:$J,0))</f>
        <v>#N/A</v>
      </c>
      <c r="X355" s="171">
        <f t="shared" ca="1" si="15"/>
        <v>0</v>
      </c>
      <c r="AB355" s="171" t="str">
        <f t="shared" ca="1" si="16"/>
        <v/>
      </c>
    </row>
    <row r="356" spans="1:28" s="171" customFormat="1" ht="20.45">
      <c r="A356" s="156"/>
      <c r="B356" s="150" t="str">
        <f ca="1">IF(LEN(A356)=0,"",INDEX('Smelter Look-up'!$A:$A,MATCH($A356,'Smelter Look-up'!$E:$E,0)))</f>
        <v/>
      </c>
      <c r="C356" s="153" t="str">
        <f ca="1">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 ca="1">IF(C356="",NA(),MATCH($B356&amp;$C356,'Smelter Look-up'!$J:$J,0))</f>
        <v>#N/A</v>
      </c>
      <c r="X356" s="171">
        <f t="shared" ca="1" si="15"/>
        <v>0</v>
      </c>
      <c r="AB356" s="171" t="str">
        <f t="shared" ca="1" si="16"/>
        <v/>
      </c>
    </row>
    <row r="357" spans="1:28" s="171" customFormat="1" ht="20.45">
      <c r="A357" s="156"/>
      <c r="B357" s="150" t="str">
        <f ca="1">IF(LEN(A357)=0,"",INDEX('Smelter Look-up'!$A:$A,MATCH($A357,'Smelter Look-up'!$E:$E,0)))</f>
        <v/>
      </c>
      <c r="C357" s="153" t="str">
        <f ca="1">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 ca="1">IF(C357="",NA(),MATCH($B357&amp;$C357,'Smelter Look-up'!$J:$J,0))</f>
        <v>#N/A</v>
      </c>
      <c r="X357" s="171">
        <f t="shared" ca="1" si="15"/>
        <v>0</v>
      </c>
      <c r="AB357" s="171" t="str">
        <f t="shared" ca="1" si="16"/>
        <v/>
      </c>
    </row>
    <row r="358" spans="1:28" s="171" customFormat="1" ht="20.45">
      <c r="A358" s="156"/>
      <c r="B358" s="150" t="str">
        <f ca="1">IF(LEN(A358)=0,"",INDEX('Smelter Look-up'!$A:$A,MATCH($A358,'Smelter Look-up'!$E:$E,0)))</f>
        <v/>
      </c>
      <c r="C358" s="153" t="str">
        <f ca="1">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 ca="1">IF(C358="",NA(),MATCH($B358&amp;$C358,'Smelter Look-up'!$J:$J,0))</f>
        <v>#N/A</v>
      </c>
      <c r="X358" s="171">
        <f t="shared" ca="1" si="15"/>
        <v>0</v>
      </c>
      <c r="AB358" s="171" t="str">
        <f t="shared" ca="1" si="16"/>
        <v/>
      </c>
    </row>
    <row r="359" spans="1:28" s="171" customFormat="1" ht="20.45">
      <c r="A359" s="156"/>
      <c r="B359" s="150" t="str">
        <f ca="1">IF(LEN(A359)=0,"",INDEX('Smelter Look-up'!$A:$A,MATCH($A359,'Smelter Look-up'!$E:$E,0)))</f>
        <v/>
      </c>
      <c r="C359" s="153" t="str">
        <f ca="1">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 ca="1">IF(C359="",NA(),MATCH($B359&amp;$C359,'Smelter Look-up'!$J:$J,0))</f>
        <v>#N/A</v>
      </c>
      <c r="X359" s="171">
        <f t="shared" ca="1" si="15"/>
        <v>0</v>
      </c>
      <c r="AB359" s="171" t="str">
        <f t="shared" ca="1" si="16"/>
        <v/>
      </c>
    </row>
    <row r="360" spans="1:28" s="171" customFormat="1" ht="20.45">
      <c r="A360" s="156"/>
      <c r="B360" s="150" t="str">
        <f ca="1">IF(LEN(A360)=0,"",INDEX('Smelter Look-up'!$A:$A,MATCH($A360,'Smelter Look-up'!$E:$E,0)))</f>
        <v/>
      </c>
      <c r="C360" s="153" t="str">
        <f ca="1">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 ca="1">IF(C360="",NA(),MATCH($B360&amp;$C360,'Smelter Look-up'!$J:$J,0))</f>
        <v>#N/A</v>
      </c>
      <c r="X360" s="171">
        <f t="shared" ca="1" si="15"/>
        <v>0</v>
      </c>
      <c r="AB360" s="171" t="str">
        <f t="shared" ca="1" si="16"/>
        <v/>
      </c>
    </row>
    <row r="361" spans="1:28" s="171" customFormat="1" ht="20.45">
      <c r="A361" s="156"/>
      <c r="B361" s="150" t="str">
        <f ca="1">IF(LEN(A361)=0,"",INDEX('Smelter Look-up'!$A:$A,MATCH($A361,'Smelter Look-up'!$E:$E,0)))</f>
        <v/>
      </c>
      <c r="C361" s="153" t="str">
        <f ca="1">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 ca="1">IF(C361="",NA(),MATCH($B361&amp;$C361,'Smelter Look-up'!$J:$J,0))</f>
        <v>#N/A</v>
      </c>
      <c r="X361" s="171">
        <f t="shared" ca="1" si="15"/>
        <v>0</v>
      </c>
      <c r="AB361" s="171" t="str">
        <f t="shared" ca="1" si="16"/>
        <v/>
      </c>
    </row>
    <row r="362" spans="1:28" s="171" customFormat="1" ht="20.45">
      <c r="A362" s="156"/>
      <c r="B362" s="150" t="str">
        <f ca="1">IF(LEN(A362)=0,"",INDEX('Smelter Look-up'!$A:$A,MATCH($A362,'Smelter Look-up'!$E:$E,0)))</f>
        <v/>
      </c>
      <c r="C362" s="153" t="str">
        <f ca="1">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 ca="1">IF(C362="",NA(),MATCH($B362&amp;$C362,'Smelter Look-up'!$J:$J,0))</f>
        <v>#N/A</v>
      </c>
      <c r="X362" s="171">
        <f t="shared" ca="1" si="15"/>
        <v>0</v>
      </c>
      <c r="AB362" s="171" t="str">
        <f t="shared" ca="1" si="16"/>
        <v/>
      </c>
    </row>
    <row r="363" spans="1:28" s="171" customFormat="1" ht="20.45">
      <c r="A363" s="156"/>
      <c r="B363" s="150" t="str">
        <f ca="1">IF(LEN(A363)=0,"",INDEX('Smelter Look-up'!$A:$A,MATCH($A363,'Smelter Look-up'!$E:$E,0)))</f>
        <v/>
      </c>
      <c r="C363" s="153" t="str">
        <f ca="1">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 ca="1">IF(C363="",NA(),MATCH($B363&amp;$C363,'Smelter Look-up'!$J:$J,0))</f>
        <v>#N/A</v>
      </c>
      <c r="X363" s="171">
        <f t="shared" ca="1" si="15"/>
        <v>0</v>
      </c>
      <c r="AB363" s="171" t="str">
        <f t="shared" ca="1" si="16"/>
        <v/>
      </c>
    </row>
    <row r="364" spans="1:28" s="171" customFormat="1" ht="20.45">
      <c r="A364" s="156"/>
      <c r="B364" s="150" t="str">
        <f ca="1">IF(LEN(A364)=0,"",INDEX('Smelter Look-up'!$A:$A,MATCH($A364,'Smelter Look-up'!$E:$E,0)))</f>
        <v/>
      </c>
      <c r="C364" s="153" t="str">
        <f ca="1">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 ca="1">IF(C364="",NA(),MATCH($B364&amp;$C364,'Smelter Look-up'!$J:$J,0))</f>
        <v>#N/A</v>
      </c>
      <c r="X364" s="171">
        <f t="shared" ca="1" si="15"/>
        <v>0</v>
      </c>
      <c r="AB364" s="171" t="str">
        <f t="shared" ca="1" si="16"/>
        <v/>
      </c>
    </row>
    <row r="365" spans="1:28" s="171" customFormat="1" ht="20.45">
      <c r="A365" s="156"/>
      <c r="B365" s="150" t="str">
        <f ca="1">IF(LEN(A365)=0,"",INDEX('Smelter Look-up'!$A:$A,MATCH($A365,'Smelter Look-up'!$E:$E,0)))</f>
        <v/>
      </c>
      <c r="C365" s="153" t="str">
        <f ca="1">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 ca="1">IF(C365="",NA(),MATCH($B365&amp;$C365,'Smelter Look-up'!$J:$J,0))</f>
        <v>#N/A</v>
      </c>
      <c r="X365" s="171">
        <f t="shared" ca="1" si="15"/>
        <v>0</v>
      </c>
      <c r="AB365" s="171" t="str">
        <f t="shared" ca="1" si="16"/>
        <v/>
      </c>
    </row>
    <row r="366" spans="1:28" s="171" customFormat="1" ht="20.45">
      <c r="A366" s="156"/>
      <c r="B366" s="150" t="str">
        <f ca="1">IF(LEN(A366)=0,"",INDEX('Smelter Look-up'!$A:$A,MATCH($A366,'Smelter Look-up'!$E:$E,0)))</f>
        <v/>
      </c>
      <c r="C366" s="153" t="str">
        <f ca="1">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 ca="1">IF(C366="",NA(),MATCH($B366&amp;$C366,'Smelter Look-up'!$J:$J,0))</f>
        <v>#N/A</v>
      </c>
      <c r="X366" s="171">
        <f t="shared" ca="1" si="15"/>
        <v>0</v>
      </c>
      <c r="AB366" s="171" t="str">
        <f t="shared" ca="1" si="16"/>
        <v/>
      </c>
    </row>
    <row r="367" spans="1:28" s="171" customFormat="1" ht="20.45">
      <c r="A367" s="156"/>
      <c r="B367" s="150" t="str">
        <f ca="1">IF(LEN(A367)=0,"",INDEX('Smelter Look-up'!$A:$A,MATCH($A367,'Smelter Look-up'!$E:$E,0)))</f>
        <v/>
      </c>
      <c r="C367" s="153" t="str">
        <f ca="1">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 ca="1">IF(C367="",NA(),MATCH($B367&amp;$C367,'Smelter Look-up'!$J:$J,0))</f>
        <v>#N/A</v>
      </c>
      <c r="X367" s="171">
        <f t="shared" ca="1" si="15"/>
        <v>0</v>
      </c>
      <c r="AB367" s="171" t="str">
        <f t="shared" ca="1" si="16"/>
        <v/>
      </c>
    </row>
    <row r="368" spans="1:28" s="171" customFormat="1" ht="20.45">
      <c r="A368" s="156"/>
      <c r="B368" s="150" t="str">
        <f ca="1">IF(LEN(A368)=0,"",INDEX('Smelter Look-up'!$A:$A,MATCH($A368,'Smelter Look-up'!$E:$E,0)))</f>
        <v/>
      </c>
      <c r="C368" s="153" t="str">
        <f ca="1">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 ca="1">IF(C368="",NA(),MATCH($B368&amp;$C368,'Smelter Look-up'!$J:$J,0))</f>
        <v>#N/A</v>
      </c>
      <c r="X368" s="171">
        <f t="shared" ca="1" si="15"/>
        <v>0</v>
      </c>
      <c r="AB368" s="171" t="str">
        <f t="shared" ca="1" si="16"/>
        <v/>
      </c>
    </row>
    <row r="369" spans="1:28" s="171" customFormat="1" ht="20.45">
      <c r="A369" s="156"/>
      <c r="B369" s="150" t="str">
        <f ca="1">IF(LEN(A369)=0,"",INDEX('Smelter Look-up'!$A:$A,MATCH($A369,'Smelter Look-up'!$E:$E,0)))</f>
        <v/>
      </c>
      <c r="C369" s="153" t="str">
        <f ca="1">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 ca="1">IF(C369="",NA(),MATCH($B369&amp;$C369,'Smelter Look-up'!$J:$J,0))</f>
        <v>#N/A</v>
      </c>
      <c r="X369" s="171">
        <f t="shared" ca="1" si="15"/>
        <v>0</v>
      </c>
      <c r="AB369" s="171" t="str">
        <f t="shared" ca="1" si="16"/>
        <v/>
      </c>
    </row>
    <row r="370" spans="1:28" s="171" customFormat="1" ht="20.45">
      <c r="A370" s="156"/>
      <c r="B370" s="150" t="str">
        <f ca="1">IF(LEN(A370)=0,"",INDEX('Smelter Look-up'!$A:$A,MATCH($A370,'Smelter Look-up'!$E:$E,0)))</f>
        <v/>
      </c>
      <c r="C370" s="153" t="str">
        <f ca="1">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 ca="1">IF(C370="",NA(),MATCH($B370&amp;$C370,'Smelter Look-up'!$J:$J,0))</f>
        <v>#N/A</v>
      </c>
      <c r="X370" s="171">
        <f t="shared" ca="1" si="15"/>
        <v>0</v>
      </c>
      <c r="AB370" s="171" t="str">
        <f t="shared" ca="1" si="16"/>
        <v/>
      </c>
    </row>
    <row r="371" spans="1:28" s="171" customFormat="1" ht="20.45">
      <c r="A371" s="156"/>
      <c r="B371" s="150" t="str">
        <f ca="1">IF(LEN(A371)=0,"",INDEX('Smelter Look-up'!$A:$A,MATCH($A371,'Smelter Look-up'!$E:$E,0)))</f>
        <v/>
      </c>
      <c r="C371" s="153" t="str">
        <f ca="1">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 ca="1">IF(C371="",NA(),MATCH($B371&amp;$C371,'Smelter Look-up'!$J:$J,0))</f>
        <v>#N/A</v>
      </c>
      <c r="X371" s="171">
        <f t="shared" ca="1" si="15"/>
        <v>0</v>
      </c>
      <c r="AB371" s="171" t="str">
        <f t="shared" ca="1" si="16"/>
        <v/>
      </c>
    </row>
    <row r="372" spans="1:28" s="171" customFormat="1" ht="20.45">
      <c r="A372" s="156"/>
      <c r="B372" s="150" t="str">
        <f ca="1">IF(LEN(A372)=0,"",INDEX('Smelter Look-up'!$A:$A,MATCH($A372,'Smelter Look-up'!$E:$E,0)))</f>
        <v/>
      </c>
      <c r="C372" s="153" t="str">
        <f ca="1">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 ca="1">IF(C372="",NA(),MATCH($B372&amp;$C372,'Smelter Look-up'!$J:$J,0))</f>
        <v>#N/A</v>
      </c>
      <c r="X372" s="171">
        <f t="shared" ca="1" si="15"/>
        <v>0</v>
      </c>
      <c r="AB372" s="171" t="str">
        <f t="shared" ca="1" si="16"/>
        <v/>
      </c>
    </row>
    <row r="373" spans="1:28" s="171" customFormat="1" ht="20.45">
      <c r="A373" s="156"/>
      <c r="B373" s="150" t="str">
        <f ca="1">IF(LEN(A373)=0,"",INDEX('Smelter Look-up'!$A:$A,MATCH($A373,'Smelter Look-up'!$E:$E,0)))</f>
        <v/>
      </c>
      <c r="C373" s="153" t="str">
        <f ca="1">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 ca="1">IF(C373="",NA(),MATCH($B373&amp;$C373,'Smelter Look-up'!$J:$J,0))</f>
        <v>#N/A</v>
      </c>
      <c r="X373" s="171">
        <f t="shared" ca="1" si="15"/>
        <v>0</v>
      </c>
      <c r="AB373" s="171" t="str">
        <f t="shared" ca="1" si="16"/>
        <v/>
      </c>
    </row>
    <row r="374" spans="1:28" s="171" customFormat="1" ht="20.45">
      <c r="A374" s="156"/>
      <c r="B374" s="150" t="str">
        <f ca="1">IF(LEN(A374)=0,"",INDEX('Smelter Look-up'!$A:$A,MATCH($A374,'Smelter Look-up'!$E:$E,0)))</f>
        <v/>
      </c>
      <c r="C374" s="153" t="str">
        <f ca="1">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 ca="1">IF(C374="",NA(),MATCH($B374&amp;$C374,'Smelter Look-up'!$J:$J,0))</f>
        <v>#N/A</v>
      </c>
      <c r="X374" s="171">
        <f t="shared" ca="1" si="15"/>
        <v>0</v>
      </c>
      <c r="AB374" s="171" t="str">
        <f t="shared" ca="1" si="16"/>
        <v/>
      </c>
    </row>
    <row r="375" spans="1:28" s="171" customFormat="1" ht="20.45">
      <c r="A375" s="156"/>
      <c r="B375" s="150" t="str">
        <f ca="1">IF(LEN(A375)=0,"",INDEX('Smelter Look-up'!$A:$A,MATCH($A375,'Smelter Look-up'!$E:$E,0)))</f>
        <v/>
      </c>
      <c r="C375" s="153" t="str">
        <f ca="1">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 ca="1">IF(C375="",NA(),MATCH($B375&amp;$C375,'Smelter Look-up'!$J:$J,0))</f>
        <v>#N/A</v>
      </c>
      <c r="X375" s="171">
        <f t="shared" ca="1" si="15"/>
        <v>0</v>
      </c>
      <c r="AB375" s="171" t="str">
        <f t="shared" ca="1" si="16"/>
        <v/>
      </c>
    </row>
    <row r="376" spans="1:28" s="171" customFormat="1" ht="20.45">
      <c r="A376" s="156"/>
      <c r="B376" s="150" t="str">
        <f ca="1">IF(LEN(A376)=0,"",INDEX('Smelter Look-up'!$A:$A,MATCH($A376,'Smelter Look-up'!$E:$E,0)))</f>
        <v/>
      </c>
      <c r="C376" s="153" t="str">
        <f ca="1">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 ca="1">IF(C376="",NA(),MATCH($B376&amp;$C376,'Smelter Look-up'!$J:$J,0))</f>
        <v>#N/A</v>
      </c>
      <c r="X376" s="171">
        <f t="shared" ca="1" si="15"/>
        <v>0</v>
      </c>
      <c r="AB376" s="171" t="str">
        <f t="shared" ca="1" si="16"/>
        <v/>
      </c>
    </row>
    <row r="377" spans="1:28" s="171" customFormat="1" ht="20.45">
      <c r="A377" s="156"/>
      <c r="B377" s="150" t="str">
        <f ca="1">IF(LEN(A377)=0,"",INDEX('Smelter Look-up'!$A:$A,MATCH($A377,'Smelter Look-up'!$E:$E,0)))</f>
        <v/>
      </c>
      <c r="C377" s="153" t="str">
        <f ca="1">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 ca="1">IF(C377="",NA(),MATCH($B377&amp;$C377,'Smelter Look-up'!$J:$J,0))</f>
        <v>#N/A</v>
      </c>
      <c r="X377" s="171">
        <f t="shared" ca="1" si="15"/>
        <v>0</v>
      </c>
      <c r="AB377" s="171" t="str">
        <f t="shared" ca="1" si="16"/>
        <v/>
      </c>
    </row>
    <row r="378" spans="1:28" s="171" customFormat="1" ht="20.45">
      <c r="A378" s="156"/>
      <c r="B378" s="150" t="str">
        <f ca="1">IF(LEN(A378)=0,"",INDEX('Smelter Look-up'!$A:$A,MATCH($A378,'Smelter Look-up'!$E:$E,0)))</f>
        <v/>
      </c>
      <c r="C378" s="153" t="str">
        <f ca="1">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 ca="1">IF(C378="",NA(),MATCH($B378&amp;$C378,'Smelter Look-up'!$J:$J,0))</f>
        <v>#N/A</v>
      </c>
      <c r="X378" s="171">
        <f t="shared" ca="1" si="15"/>
        <v>0</v>
      </c>
      <c r="AB378" s="171" t="str">
        <f t="shared" ca="1" si="16"/>
        <v/>
      </c>
    </row>
    <row r="379" spans="1:28" s="171" customFormat="1" ht="20.45">
      <c r="A379" s="156"/>
      <c r="B379" s="150" t="str">
        <f ca="1">IF(LEN(A379)=0,"",INDEX('Smelter Look-up'!$A:$A,MATCH($A379,'Smelter Look-up'!$E:$E,0)))</f>
        <v/>
      </c>
      <c r="C379" s="153" t="str">
        <f ca="1">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 ca="1">IF(C379="",NA(),MATCH($B379&amp;$C379,'Smelter Look-up'!$J:$J,0))</f>
        <v>#N/A</v>
      </c>
      <c r="X379" s="171">
        <f t="shared" ca="1" si="15"/>
        <v>0</v>
      </c>
      <c r="AB379" s="171" t="str">
        <f t="shared" ca="1" si="16"/>
        <v/>
      </c>
    </row>
    <row r="380" spans="1:28" s="171" customFormat="1" ht="20.45">
      <c r="A380" s="156"/>
      <c r="B380" s="150" t="str">
        <f ca="1">IF(LEN(A380)=0,"",INDEX('Smelter Look-up'!$A:$A,MATCH($A380,'Smelter Look-up'!$E:$E,0)))</f>
        <v/>
      </c>
      <c r="C380" s="153" t="str">
        <f ca="1">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 ca="1">IF(C380="",NA(),MATCH($B380&amp;$C380,'Smelter Look-up'!$J:$J,0))</f>
        <v>#N/A</v>
      </c>
      <c r="X380" s="171">
        <f t="shared" ca="1" si="15"/>
        <v>0</v>
      </c>
      <c r="AB380" s="171" t="str">
        <f t="shared" ca="1" si="16"/>
        <v/>
      </c>
    </row>
    <row r="381" spans="1:28" s="171" customFormat="1" ht="20.45">
      <c r="A381" s="156"/>
      <c r="B381" s="150" t="str">
        <f ca="1">IF(LEN(A381)=0,"",INDEX('Smelter Look-up'!$A:$A,MATCH($A381,'Smelter Look-up'!$E:$E,0)))</f>
        <v/>
      </c>
      <c r="C381" s="153" t="str">
        <f ca="1">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 ca="1">IF(C381="",NA(),MATCH($B381&amp;$C381,'Smelter Look-up'!$J:$J,0))</f>
        <v>#N/A</v>
      </c>
      <c r="X381" s="171">
        <f t="shared" ca="1" si="15"/>
        <v>0</v>
      </c>
      <c r="AB381" s="171" t="str">
        <f t="shared" ca="1" si="16"/>
        <v/>
      </c>
    </row>
    <row r="382" spans="1:28" s="171" customFormat="1" ht="20.45">
      <c r="A382" s="156"/>
      <c r="B382" s="150" t="str">
        <f ca="1">IF(LEN(A382)=0,"",INDEX('Smelter Look-up'!$A:$A,MATCH($A382,'Smelter Look-up'!$E:$E,0)))</f>
        <v/>
      </c>
      <c r="C382" s="153" t="str">
        <f ca="1">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 ca="1">IF(C382="",NA(),MATCH($B382&amp;$C382,'Smelter Look-up'!$J:$J,0))</f>
        <v>#N/A</v>
      </c>
      <c r="X382" s="171">
        <f t="shared" ca="1" si="15"/>
        <v>0</v>
      </c>
      <c r="AB382" s="171" t="str">
        <f t="shared" ca="1" si="16"/>
        <v/>
      </c>
    </row>
    <row r="383" spans="1:28" s="171" customFormat="1" ht="20.45">
      <c r="A383" s="156"/>
      <c r="B383" s="150" t="str">
        <f ca="1">IF(LEN(A383)=0,"",INDEX('Smelter Look-up'!$A:$A,MATCH($A383,'Smelter Look-up'!$E:$E,0)))</f>
        <v/>
      </c>
      <c r="C383" s="153" t="str">
        <f ca="1">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 ca="1">IF(C383="",NA(),MATCH($B383&amp;$C383,'Smelter Look-up'!$J:$J,0))</f>
        <v>#N/A</v>
      </c>
      <c r="X383" s="171">
        <f t="shared" ref="X383:X446" ca="1" si="18">IF(AND(C383="Smelter not listed",OR(LEN(D383)=0,LEN(E383)=0)),1,0)</f>
        <v>0</v>
      </c>
      <c r="AB383" s="171" t="str">
        <f t="shared" ref="AB383:AB446" ca="1" si="19">B383&amp;C383</f>
        <v/>
      </c>
    </row>
    <row r="384" spans="1:28" s="171" customFormat="1" ht="20.45">
      <c r="A384" s="156"/>
      <c r="B384" s="150" t="str">
        <f ca="1">IF(LEN(A384)=0,"",INDEX('Smelter Look-up'!$A:$A,MATCH($A384,'Smelter Look-up'!$E:$E,0)))</f>
        <v/>
      </c>
      <c r="C384" s="153" t="str">
        <f ca="1">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 ca="1">IF(C384="",NA(),MATCH($B384&amp;$C384,'Smelter Look-up'!$J:$J,0))</f>
        <v>#N/A</v>
      </c>
      <c r="X384" s="171">
        <f t="shared" ca="1" si="18"/>
        <v>0</v>
      </c>
      <c r="AB384" s="171" t="str">
        <f t="shared" ca="1" si="19"/>
        <v/>
      </c>
    </row>
    <row r="385" spans="1:28" s="171" customFormat="1" ht="20.45">
      <c r="A385" s="156"/>
      <c r="B385" s="150" t="str">
        <f ca="1">IF(LEN(A385)=0,"",INDEX('Smelter Look-up'!$A:$A,MATCH($A385,'Smelter Look-up'!$E:$E,0)))</f>
        <v/>
      </c>
      <c r="C385" s="153" t="str">
        <f ca="1">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 ca="1">IF(C385="",NA(),MATCH($B385&amp;$C385,'Smelter Look-up'!$J:$J,0))</f>
        <v>#N/A</v>
      </c>
      <c r="X385" s="171">
        <f t="shared" ca="1" si="18"/>
        <v>0</v>
      </c>
      <c r="AB385" s="171" t="str">
        <f t="shared" ca="1" si="19"/>
        <v/>
      </c>
    </row>
    <row r="386" spans="1:28" s="171" customFormat="1" ht="20.45">
      <c r="A386" s="156"/>
      <c r="B386" s="150" t="str">
        <f ca="1">IF(LEN(A386)=0,"",INDEX('Smelter Look-up'!$A:$A,MATCH($A386,'Smelter Look-up'!$E:$E,0)))</f>
        <v/>
      </c>
      <c r="C386" s="153" t="str">
        <f ca="1">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 ca="1">IF(C386="",NA(),MATCH($B386&amp;$C386,'Smelter Look-up'!$J:$J,0))</f>
        <v>#N/A</v>
      </c>
      <c r="X386" s="171">
        <f t="shared" ca="1" si="18"/>
        <v>0</v>
      </c>
      <c r="AB386" s="171" t="str">
        <f t="shared" ca="1" si="19"/>
        <v/>
      </c>
    </row>
    <row r="387" spans="1:28" s="171" customFormat="1" ht="20.45">
      <c r="A387" s="156"/>
      <c r="B387" s="150" t="str">
        <f ca="1">IF(LEN(A387)=0,"",INDEX('Smelter Look-up'!$A:$A,MATCH($A387,'Smelter Look-up'!$E:$E,0)))</f>
        <v/>
      </c>
      <c r="C387" s="153" t="str">
        <f ca="1">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 ca="1">IF(C387="",NA(),MATCH($B387&amp;$C387,'Smelter Look-up'!$J:$J,0))</f>
        <v>#N/A</v>
      </c>
      <c r="X387" s="171">
        <f t="shared" ca="1" si="18"/>
        <v>0</v>
      </c>
      <c r="AB387" s="171" t="str">
        <f t="shared" ca="1" si="19"/>
        <v/>
      </c>
    </row>
    <row r="388" spans="1:28" s="171" customFormat="1" ht="20.45">
      <c r="A388" s="156"/>
      <c r="B388" s="150" t="str">
        <f ca="1">IF(LEN(A388)=0,"",INDEX('Smelter Look-up'!$A:$A,MATCH($A388,'Smelter Look-up'!$E:$E,0)))</f>
        <v/>
      </c>
      <c r="C388" s="153" t="str">
        <f ca="1">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 ca="1">IF(C388="",NA(),MATCH($B388&amp;$C388,'Smelter Look-up'!$J:$J,0))</f>
        <v>#N/A</v>
      </c>
      <c r="X388" s="171">
        <f t="shared" ca="1" si="18"/>
        <v>0</v>
      </c>
      <c r="AB388" s="171" t="str">
        <f t="shared" ca="1" si="19"/>
        <v/>
      </c>
    </row>
    <row r="389" spans="1:28" s="171" customFormat="1" ht="20.45">
      <c r="A389" s="156"/>
      <c r="B389" s="150" t="str">
        <f ca="1">IF(LEN(A389)=0,"",INDEX('Smelter Look-up'!$A:$A,MATCH($A389,'Smelter Look-up'!$E:$E,0)))</f>
        <v/>
      </c>
      <c r="C389" s="153" t="str">
        <f ca="1">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 ca="1">IF(C389="",NA(),MATCH($B389&amp;$C389,'Smelter Look-up'!$J:$J,0))</f>
        <v>#N/A</v>
      </c>
      <c r="X389" s="171">
        <f t="shared" ca="1" si="18"/>
        <v>0</v>
      </c>
      <c r="AB389" s="171" t="str">
        <f t="shared" ca="1" si="19"/>
        <v/>
      </c>
    </row>
    <row r="390" spans="1:28" s="171" customFormat="1" ht="20.45">
      <c r="A390" s="156"/>
      <c r="B390" s="150" t="str">
        <f ca="1">IF(LEN(A390)=0,"",INDEX('Smelter Look-up'!$A:$A,MATCH($A390,'Smelter Look-up'!$E:$E,0)))</f>
        <v/>
      </c>
      <c r="C390" s="153" t="str">
        <f ca="1">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 ca="1">IF(C390="",NA(),MATCH($B390&amp;$C390,'Smelter Look-up'!$J:$J,0))</f>
        <v>#N/A</v>
      </c>
      <c r="X390" s="171">
        <f t="shared" ca="1" si="18"/>
        <v>0</v>
      </c>
      <c r="AB390" s="171" t="str">
        <f t="shared" ca="1" si="19"/>
        <v/>
      </c>
    </row>
    <row r="391" spans="1:28" s="171" customFormat="1" ht="20.45">
      <c r="A391" s="156"/>
      <c r="B391" s="150" t="str">
        <f ca="1">IF(LEN(A391)=0,"",INDEX('Smelter Look-up'!$A:$A,MATCH($A391,'Smelter Look-up'!$E:$E,0)))</f>
        <v/>
      </c>
      <c r="C391" s="153" t="str">
        <f ca="1">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 ca="1">IF(C391="",NA(),MATCH($B391&amp;$C391,'Smelter Look-up'!$J:$J,0))</f>
        <v>#N/A</v>
      </c>
      <c r="X391" s="171">
        <f t="shared" ca="1" si="18"/>
        <v>0</v>
      </c>
      <c r="AB391" s="171" t="str">
        <f t="shared" ca="1" si="19"/>
        <v/>
      </c>
    </row>
    <row r="392" spans="1:28" s="171" customFormat="1" ht="20.45">
      <c r="A392" s="156"/>
      <c r="B392" s="150" t="str">
        <f ca="1">IF(LEN(A392)=0,"",INDEX('Smelter Look-up'!$A:$A,MATCH($A392,'Smelter Look-up'!$E:$E,0)))</f>
        <v/>
      </c>
      <c r="C392" s="153" t="str">
        <f ca="1">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 ca="1">IF(C392="",NA(),MATCH($B392&amp;$C392,'Smelter Look-up'!$J:$J,0))</f>
        <v>#N/A</v>
      </c>
      <c r="X392" s="171">
        <f t="shared" ca="1" si="18"/>
        <v>0</v>
      </c>
      <c r="AB392" s="171" t="str">
        <f t="shared" ca="1" si="19"/>
        <v/>
      </c>
    </row>
    <row r="393" spans="1:28" s="171" customFormat="1" ht="20.45">
      <c r="A393" s="156"/>
      <c r="B393" s="150" t="str">
        <f ca="1">IF(LEN(A393)=0,"",INDEX('Smelter Look-up'!$A:$A,MATCH($A393,'Smelter Look-up'!$E:$E,0)))</f>
        <v/>
      </c>
      <c r="C393" s="153" t="str">
        <f ca="1">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 ca="1">IF(C393="",NA(),MATCH($B393&amp;$C393,'Smelter Look-up'!$J:$J,0))</f>
        <v>#N/A</v>
      </c>
      <c r="X393" s="171">
        <f t="shared" ca="1" si="18"/>
        <v>0</v>
      </c>
      <c r="AB393" s="171" t="str">
        <f t="shared" ca="1" si="19"/>
        <v/>
      </c>
    </row>
    <row r="394" spans="1:28" s="171" customFormat="1" ht="20.45">
      <c r="A394" s="156"/>
      <c r="B394" s="150" t="str">
        <f ca="1">IF(LEN(A394)=0,"",INDEX('Smelter Look-up'!$A:$A,MATCH($A394,'Smelter Look-up'!$E:$E,0)))</f>
        <v/>
      </c>
      <c r="C394" s="153" t="str">
        <f ca="1">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 ca="1">IF(C394="",NA(),MATCH($B394&amp;$C394,'Smelter Look-up'!$J:$J,0))</f>
        <v>#N/A</v>
      </c>
      <c r="X394" s="171">
        <f t="shared" ca="1" si="18"/>
        <v>0</v>
      </c>
      <c r="AB394" s="171" t="str">
        <f t="shared" ca="1" si="19"/>
        <v/>
      </c>
    </row>
    <row r="395" spans="1:28" s="171" customFormat="1" ht="20.45">
      <c r="A395" s="156"/>
      <c r="B395" s="150" t="str">
        <f ca="1">IF(LEN(A395)=0,"",INDEX('Smelter Look-up'!$A:$A,MATCH($A395,'Smelter Look-up'!$E:$E,0)))</f>
        <v/>
      </c>
      <c r="C395" s="153" t="str">
        <f ca="1">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 ca="1">IF(C395="",NA(),MATCH($B395&amp;$C395,'Smelter Look-up'!$J:$J,0))</f>
        <v>#N/A</v>
      </c>
      <c r="X395" s="171">
        <f t="shared" ca="1" si="18"/>
        <v>0</v>
      </c>
      <c r="AB395" s="171" t="str">
        <f t="shared" ca="1" si="19"/>
        <v/>
      </c>
    </row>
    <row r="396" spans="1:28" s="171" customFormat="1" ht="20.45">
      <c r="A396" s="156"/>
      <c r="B396" s="150" t="str">
        <f ca="1">IF(LEN(A396)=0,"",INDEX('Smelter Look-up'!$A:$A,MATCH($A396,'Smelter Look-up'!$E:$E,0)))</f>
        <v/>
      </c>
      <c r="C396" s="153" t="str">
        <f ca="1">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 ca="1">IF(C396="",NA(),MATCH($B396&amp;$C396,'Smelter Look-up'!$J:$J,0))</f>
        <v>#N/A</v>
      </c>
      <c r="X396" s="171">
        <f t="shared" ca="1" si="18"/>
        <v>0</v>
      </c>
      <c r="AB396" s="171" t="str">
        <f t="shared" ca="1" si="19"/>
        <v/>
      </c>
    </row>
    <row r="397" spans="1:28" s="171" customFormat="1" ht="20.45">
      <c r="A397" s="156"/>
      <c r="B397" s="150" t="str">
        <f ca="1">IF(LEN(A397)=0,"",INDEX('Smelter Look-up'!$A:$A,MATCH($A397,'Smelter Look-up'!$E:$E,0)))</f>
        <v/>
      </c>
      <c r="C397" s="153" t="str">
        <f ca="1">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 ca="1">IF(C397="",NA(),MATCH($B397&amp;$C397,'Smelter Look-up'!$J:$J,0))</f>
        <v>#N/A</v>
      </c>
      <c r="X397" s="171">
        <f t="shared" ca="1" si="18"/>
        <v>0</v>
      </c>
      <c r="AB397" s="171" t="str">
        <f t="shared" ca="1" si="19"/>
        <v/>
      </c>
    </row>
    <row r="398" spans="1:28" s="171" customFormat="1" ht="20.45">
      <c r="A398" s="156"/>
      <c r="B398" s="150" t="str">
        <f ca="1">IF(LEN(A398)=0,"",INDEX('Smelter Look-up'!$A:$A,MATCH($A398,'Smelter Look-up'!$E:$E,0)))</f>
        <v/>
      </c>
      <c r="C398" s="153" t="str">
        <f ca="1">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 ca="1">IF(C398="",NA(),MATCH($B398&amp;$C398,'Smelter Look-up'!$J:$J,0))</f>
        <v>#N/A</v>
      </c>
      <c r="X398" s="171">
        <f t="shared" ca="1" si="18"/>
        <v>0</v>
      </c>
      <c r="AB398" s="171" t="str">
        <f t="shared" ca="1" si="19"/>
        <v/>
      </c>
    </row>
    <row r="399" spans="1:28" s="171" customFormat="1" ht="20.45">
      <c r="A399" s="156"/>
      <c r="B399" s="150" t="str">
        <f ca="1">IF(LEN(A399)=0,"",INDEX('Smelter Look-up'!$A:$A,MATCH($A399,'Smelter Look-up'!$E:$E,0)))</f>
        <v/>
      </c>
      <c r="C399" s="153" t="str">
        <f ca="1">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 ca="1">IF(C399="",NA(),MATCH($B399&amp;$C399,'Smelter Look-up'!$J:$J,0))</f>
        <v>#N/A</v>
      </c>
      <c r="X399" s="171">
        <f t="shared" ca="1" si="18"/>
        <v>0</v>
      </c>
      <c r="AB399" s="171" t="str">
        <f t="shared" ca="1" si="19"/>
        <v/>
      </c>
    </row>
    <row r="400" spans="1:28" s="171" customFormat="1" ht="20.45">
      <c r="A400" s="156"/>
      <c r="B400" s="150" t="str">
        <f ca="1">IF(LEN(A400)=0,"",INDEX('Smelter Look-up'!$A:$A,MATCH($A400,'Smelter Look-up'!$E:$E,0)))</f>
        <v/>
      </c>
      <c r="C400" s="153" t="str">
        <f ca="1">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 ca="1">IF(C400="",NA(),MATCH($B400&amp;$C400,'Smelter Look-up'!$J:$J,0))</f>
        <v>#N/A</v>
      </c>
      <c r="X400" s="171">
        <f t="shared" ca="1" si="18"/>
        <v>0</v>
      </c>
      <c r="AB400" s="171" t="str">
        <f t="shared" ca="1" si="19"/>
        <v/>
      </c>
    </row>
    <row r="401" spans="1:28" s="171" customFormat="1" ht="20.45">
      <c r="A401" s="156"/>
      <c r="B401" s="150" t="str">
        <f ca="1">IF(LEN(A401)=0,"",INDEX('Smelter Look-up'!$A:$A,MATCH($A401,'Smelter Look-up'!$E:$E,0)))</f>
        <v/>
      </c>
      <c r="C401" s="153" t="str">
        <f ca="1">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 ca="1">IF(C401="",NA(),MATCH($B401&amp;$C401,'Smelter Look-up'!$J:$J,0))</f>
        <v>#N/A</v>
      </c>
      <c r="X401" s="171">
        <f t="shared" ca="1" si="18"/>
        <v>0</v>
      </c>
      <c r="AB401" s="171" t="str">
        <f t="shared" ca="1" si="19"/>
        <v/>
      </c>
    </row>
    <row r="402" spans="1:28" s="171" customFormat="1" ht="20.45">
      <c r="A402" s="156"/>
      <c r="B402" s="150" t="str">
        <f ca="1">IF(LEN(A402)=0,"",INDEX('Smelter Look-up'!$A:$A,MATCH($A402,'Smelter Look-up'!$E:$E,0)))</f>
        <v/>
      </c>
      <c r="C402" s="153" t="str">
        <f ca="1">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 ca="1">IF(C402="",NA(),MATCH($B402&amp;$C402,'Smelter Look-up'!$J:$J,0))</f>
        <v>#N/A</v>
      </c>
      <c r="X402" s="171">
        <f t="shared" ca="1" si="18"/>
        <v>0</v>
      </c>
      <c r="AB402" s="171" t="str">
        <f t="shared" ca="1" si="19"/>
        <v/>
      </c>
    </row>
    <row r="403" spans="1:28" s="171" customFormat="1" ht="20.45">
      <c r="A403" s="156"/>
      <c r="B403" s="150" t="str">
        <f ca="1">IF(LEN(A403)=0,"",INDEX('Smelter Look-up'!$A:$A,MATCH($A403,'Smelter Look-up'!$E:$E,0)))</f>
        <v/>
      </c>
      <c r="C403" s="153" t="str">
        <f ca="1">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 ca="1">IF(C403="",NA(),MATCH($B403&amp;$C403,'Smelter Look-up'!$J:$J,0))</f>
        <v>#N/A</v>
      </c>
      <c r="X403" s="171">
        <f t="shared" ca="1" si="18"/>
        <v>0</v>
      </c>
      <c r="AB403" s="171" t="str">
        <f t="shared" ca="1" si="19"/>
        <v/>
      </c>
    </row>
    <row r="404" spans="1:28" s="171" customFormat="1" ht="20.45">
      <c r="A404" s="156"/>
      <c r="B404" s="150" t="str">
        <f ca="1">IF(LEN(A404)=0,"",INDEX('Smelter Look-up'!$A:$A,MATCH($A404,'Smelter Look-up'!$E:$E,0)))</f>
        <v/>
      </c>
      <c r="C404" s="153" t="str">
        <f ca="1">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 ca="1">IF(C404="",NA(),MATCH($B404&amp;$C404,'Smelter Look-up'!$J:$J,0))</f>
        <v>#N/A</v>
      </c>
      <c r="X404" s="171">
        <f t="shared" ca="1" si="18"/>
        <v>0</v>
      </c>
      <c r="AB404" s="171" t="str">
        <f t="shared" ca="1" si="19"/>
        <v/>
      </c>
    </row>
    <row r="405" spans="1:28" s="171" customFormat="1" ht="20.45">
      <c r="A405" s="156"/>
      <c r="B405" s="150" t="str">
        <f ca="1">IF(LEN(A405)=0,"",INDEX('Smelter Look-up'!$A:$A,MATCH($A405,'Smelter Look-up'!$E:$E,0)))</f>
        <v/>
      </c>
      <c r="C405" s="153" t="str">
        <f ca="1">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 ca="1">IF(C405="",NA(),MATCH($B405&amp;$C405,'Smelter Look-up'!$J:$J,0))</f>
        <v>#N/A</v>
      </c>
      <c r="X405" s="171">
        <f t="shared" ca="1" si="18"/>
        <v>0</v>
      </c>
      <c r="AB405" s="171" t="str">
        <f t="shared" ca="1" si="19"/>
        <v/>
      </c>
    </row>
    <row r="406" spans="1:28" s="171" customFormat="1" ht="20.45">
      <c r="A406" s="156"/>
      <c r="B406" s="150" t="str">
        <f ca="1">IF(LEN(A406)=0,"",INDEX('Smelter Look-up'!$A:$A,MATCH($A406,'Smelter Look-up'!$E:$E,0)))</f>
        <v/>
      </c>
      <c r="C406" s="153" t="str">
        <f ca="1">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 ca="1">IF(C406="",NA(),MATCH($B406&amp;$C406,'Smelter Look-up'!$J:$J,0))</f>
        <v>#N/A</v>
      </c>
      <c r="X406" s="171">
        <f t="shared" ca="1" si="18"/>
        <v>0</v>
      </c>
      <c r="AB406" s="171" t="str">
        <f t="shared" ca="1" si="19"/>
        <v/>
      </c>
    </row>
    <row r="407" spans="1:28" s="171" customFormat="1" ht="20.45">
      <c r="A407" s="156"/>
      <c r="B407" s="150" t="str">
        <f ca="1">IF(LEN(A407)=0,"",INDEX('Smelter Look-up'!$A:$A,MATCH($A407,'Smelter Look-up'!$E:$E,0)))</f>
        <v/>
      </c>
      <c r="C407" s="153" t="str">
        <f ca="1">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 ca="1">IF(C407="",NA(),MATCH($B407&amp;$C407,'Smelter Look-up'!$J:$J,0))</f>
        <v>#N/A</v>
      </c>
      <c r="X407" s="171">
        <f t="shared" ca="1" si="18"/>
        <v>0</v>
      </c>
      <c r="AB407" s="171" t="str">
        <f t="shared" ca="1" si="19"/>
        <v/>
      </c>
    </row>
    <row r="408" spans="1:28" s="171" customFormat="1" ht="20.45">
      <c r="A408" s="156"/>
      <c r="B408" s="150" t="str">
        <f ca="1">IF(LEN(A408)=0,"",INDEX('Smelter Look-up'!$A:$A,MATCH($A408,'Smelter Look-up'!$E:$E,0)))</f>
        <v/>
      </c>
      <c r="C408" s="153" t="str">
        <f ca="1">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 ca="1">IF(C408="",NA(),MATCH($B408&amp;$C408,'Smelter Look-up'!$J:$J,0))</f>
        <v>#N/A</v>
      </c>
      <c r="X408" s="171">
        <f t="shared" ca="1" si="18"/>
        <v>0</v>
      </c>
      <c r="AB408" s="171" t="str">
        <f t="shared" ca="1" si="19"/>
        <v/>
      </c>
    </row>
    <row r="409" spans="1:28" s="171" customFormat="1" ht="20.45">
      <c r="A409" s="156"/>
      <c r="B409" s="150" t="str">
        <f ca="1">IF(LEN(A409)=0,"",INDEX('Smelter Look-up'!$A:$A,MATCH($A409,'Smelter Look-up'!$E:$E,0)))</f>
        <v/>
      </c>
      <c r="C409" s="153" t="str">
        <f ca="1">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 ca="1">IF(C409="",NA(),MATCH($B409&amp;$C409,'Smelter Look-up'!$J:$J,0))</f>
        <v>#N/A</v>
      </c>
      <c r="X409" s="171">
        <f t="shared" ca="1" si="18"/>
        <v>0</v>
      </c>
      <c r="AB409" s="171" t="str">
        <f t="shared" ca="1" si="19"/>
        <v/>
      </c>
    </row>
    <row r="410" spans="1:28" s="171" customFormat="1" ht="20.45">
      <c r="A410" s="156"/>
      <c r="B410" s="150" t="str">
        <f ca="1">IF(LEN(A410)=0,"",INDEX('Smelter Look-up'!$A:$A,MATCH($A410,'Smelter Look-up'!$E:$E,0)))</f>
        <v/>
      </c>
      <c r="C410" s="153" t="str">
        <f ca="1">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 ca="1">IF(C410="",NA(),MATCH($B410&amp;$C410,'Smelter Look-up'!$J:$J,0))</f>
        <v>#N/A</v>
      </c>
      <c r="X410" s="171">
        <f t="shared" ca="1" si="18"/>
        <v>0</v>
      </c>
      <c r="AB410" s="171" t="str">
        <f t="shared" ca="1" si="19"/>
        <v/>
      </c>
    </row>
    <row r="411" spans="1:28" s="171" customFormat="1" ht="20.45">
      <c r="A411" s="156"/>
      <c r="B411" s="150" t="str">
        <f ca="1">IF(LEN(A411)=0,"",INDEX('Smelter Look-up'!$A:$A,MATCH($A411,'Smelter Look-up'!$E:$E,0)))</f>
        <v/>
      </c>
      <c r="C411" s="153" t="str">
        <f ca="1">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 ca="1">IF(C411="",NA(),MATCH($B411&amp;$C411,'Smelter Look-up'!$J:$J,0))</f>
        <v>#N/A</v>
      </c>
      <c r="X411" s="171">
        <f t="shared" ca="1" si="18"/>
        <v>0</v>
      </c>
      <c r="AB411" s="171" t="str">
        <f t="shared" ca="1" si="19"/>
        <v/>
      </c>
    </row>
    <row r="412" spans="1:28" s="171" customFormat="1" ht="20.45">
      <c r="A412" s="156"/>
      <c r="B412" s="150" t="str">
        <f ca="1">IF(LEN(A412)=0,"",INDEX('Smelter Look-up'!$A:$A,MATCH($A412,'Smelter Look-up'!$E:$E,0)))</f>
        <v/>
      </c>
      <c r="C412" s="153" t="str">
        <f ca="1">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 ca="1">IF(C412="",NA(),MATCH($B412&amp;$C412,'Smelter Look-up'!$J:$J,0))</f>
        <v>#N/A</v>
      </c>
      <c r="X412" s="171">
        <f t="shared" ca="1" si="18"/>
        <v>0</v>
      </c>
      <c r="AB412" s="171" t="str">
        <f t="shared" ca="1" si="19"/>
        <v/>
      </c>
    </row>
    <row r="413" spans="1:28" s="171" customFormat="1" ht="20.45">
      <c r="A413" s="156"/>
      <c r="B413" s="150" t="str">
        <f ca="1">IF(LEN(A413)=0,"",INDEX('Smelter Look-up'!$A:$A,MATCH($A413,'Smelter Look-up'!$E:$E,0)))</f>
        <v/>
      </c>
      <c r="C413" s="153" t="str">
        <f ca="1">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 ca="1">IF(C413="",NA(),MATCH($B413&amp;$C413,'Smelter Look-up'!$J:$J,0))</f>
        <v>#N/A</v>
      </c>
      <c r="X413" s="171">
        <f t="shared" ca="1" si="18"/>
        <v>0</v>
      </c>
      <c r="AB413" s="171" t="str">
        <f t="shared" ca="1" si="19"/>
        <v/>
      </c>
    </row>
    <row r="414" spans="1:28" s="171" customFormat="1" ht="20.45">
      <c r="A414" s="156"/>
      <c r="B414" s="150" t="str">
        <f ca="1">IF(LEN(A414)=0,"",INDEX('Smelter Look-up'!$A:$A,MATCH($A414,'Smelter Look-up'!$E:$E,0)))</f>
        <v/>
      </c>
      <c r="C414" s="153" t="str">
        <f ca="1">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 ca="1">IF(C414="",NA(),MATCH($B414&amp;$C414,'Smelter Look-up'!$J:$J,0))</f>
        <v>#N/A</v>
      </c>
      <c r="X414" s="171">
        <f t="shared" ca="1" si="18"/>
        <v>0</v>
      </c>
      <c r="AB414" s="171" t="str">
        <f t="shared" ca="1" si="19"/>
        <v/>
      </c>
    </row>
    <row r="415" spans="1:28" s="171" customFormat="1" ht="20.45">
      <c r="A415" s="156"/>
      <c r="B415" s="150" t="str">
        <f ca="1">IF(LEN(A415)=0,"",INDEX('Smelter Look-up'!$A:$A,MATCH($A415,'Smelter Look-up'!$E:$E,0)))</f>
        <v/>
      </c>
      <c r="C415" s="153" t="str">
        <f ca="1">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 ca="1">IF(C415="",NA(),MATCH($B415&amp;$C415,'Smelter Look-up'!$J:$J,0))</f>
        <v>#N/A</v>
      </c>
      <c r="X415" s="171">
        <f t="shared" ca="1" si="18"/>
        <v>0</v>
      </c>
      <c r="AB415" s="171" t="str">
        <f t="shared" ca="1" si="19"/>
        <v/>
      </c>
    </row>
    <row r="416" spans="1:28" s="171" customFormat="1" ht="20.45">
      <c r="A416" s="156"/>
      <c r="B416" s="150" t="str">
        <f ca="1">IF(LEN(A416)=0,"",INDEX('Smelter Look-up'!$A:$A,MATCH($A416,'Smelter Look-up'!$E:$E,0)))</f>
        <v/>
      </c>
      <c r="C416" s="153" t="str">
        <f ca="1">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 ca="1">IF(C416="",NA(),MATCH($B416&amp;$C416,'Smelter Look-up'!$J:$J,0))</f>
        <v>#N/A</v>
      </c>
      <c r="X416" s="171">
        <f t="shared" ca="1" si="18"/>
        <v>0</v>
      </c>
      <c r="AB416" s="171" t="str">
        <f t="shared" ca="1" si="19"/>
        <v/>
      </c>
    </row>
    <row r="417" spans="1:28" s="171" customFormat="1" ht="20.45">
      <c r="A417" s="156"/>
      <c r="B417" s="150" t="str">
        <f ca="1">IF(LEN(A417)=0,"",INDEX('Smelter Look-up'!$A:$A,MATCH($A417,'Smelter Look-up'!$E:$E,0)))</f>
        <v/>
      </c>
      <c r="C417" s="153" t="str">
        <f ca="1">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 ca="1">IF(C417="",NA(),MATCH($B417&amp;$C417,'Smelter Look-up'!$J:$J,0))</f>
        <v>#N/A</v>
      </c>
      <c r="X417" s="171">
        <f t="shared" ca="1" si="18"/>
        <v>0</v>
      </c>
      <c r="AB417" s="171" t="str">
        <f t="shared" ca="1" si="19"/>
        <v/>
      </c>
    </row>
    <row r="418" spans="1:28" s="171" customFormat="1" ht="20.45">
      <c r="A418" s="156"/>
      <c r="B418" s="150" t="str">
        <f ca="1">IF(LEN(A418)=0,"",INDEX('Smelter Look-up'!$A:$A,MATCH($A418,'Smelter Look-up'!$E:$E,0)))</f>
        <v/>
      </c>
      <c r="C418" s="153" t="str">
        <f ca="1">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 ca="1">IF(C418="",NA(),MATCH($B418&amp;$C418,'Smelter Look-up'!$J:$J,0))</f>
        <v>#N/A</v>
      </c>
      <c r="X418" s="171">
        <f t="shared" ca="1" si="18"/>
        <v>0</v>
      </c>
      <c r="AB418" s="171" t="str">
        <f t="shared" ca="1" si="19"/>
        <v/>
      </c>
    </row>
    <row r="419" spans="1:28" s="171" customFormat="1" ht="20.45">
      <c r="A419" s="156"/>
      <c r="B419" s="150" t="str">
        <f ca="1">IF(LEN(A419)=0,"",INDEX('Smelter Look-up'!$A:$A,MATCH($A419,'Smelter Look-up'!$E:$E,0)))</f>
        <v/>
      </c>
      <c r="C419" s="153" t="str">
        <f ca="1">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 ca="1">IF(C419="",NA(),MATCH($B419&amp;$C419,'Smelter Look-up'!$J:$J,0))</f>
        <v>#N/A</v>
      </c>
      <c r="X419" s="171">
        <f t="shared" ca="1" si="18"/>
        <v>0</v>
      </c>
      <c r="AB419" s="171" t="str">
        <f t="shared" ca="1" si="19"/>
        <v/>
      </c>
    </row>
    <row r="420" spans="1:28" s="171" customFormat="1" ht="20.45">
      <c r="A420" s="156"/>
      <c r="B420" s="150" t="str">
        <f ca="1">IF(LEN(A420)=0,"",INDEX('Smelter Look-up'!$A:$A,MATCH($A420,'Smelter Look-up'!$E:$E,0)))</f>
        <v/>
      </c>
      <c r="C420" s="153" t="str">
        <f ca="1">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 ca="1">IF(C420="",NA(),MATCH($B420&amp;$C420,'Smelter Look-up'!$J:$J,0))</f>
        <v>#N/A</v>
      </c>
      <c r="X420" s="171">
        <f t="shared" ca="1" si="18"/>
        <v>0</v>
      </c>
      <c r="AB420" s="171" t="str">
        <f t="shared" ca="1" si="19"/>
        <v/>
      </c>
    </row>
    <row r="421" spans="1:28" s="171" customFormat="1" ht="20.45">
      <c r="A421" s="156"/>
      <c r="B421" s="150" t="str">
        <f ca="1">IF(LEN(A421)=0,"",INDEX('Smelter Look-up'!$A:$A,MATCH($A421,'Smelter Look-up'!$E:$E,0)))</f>
        <v/>
      </c>
      <c r="C421" s="153" t="str">
        <f ca="1">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 ca="1">IF(C421="",NA(),MATCH($B421&amp;$C421,'Smelter Look-up'!$J:$J,0))</f>
        <v>#N/A</v>
      </c>
      <c r="X421" s="171">
        <f t="shared" ca="1" si="18"/>
        <v>0</v>
      </c>
      <c r="AB421" s="171" t="str">
        <f t="shared" ca="1" si="19"/>
        <v/>
      </c>
    </row>
    <row r="422" spans="1:28" s="171" customFormat="1" ht="20.45">
      <c r="A422" s="156"/>
      <c r="B422" s="150" t="str">
        <f ca="1">IF(LEN(A422)=0,"",INDEX('Smelter Look-up'!$A:$A,MATCH($A422,'Smelter Look-up'!$E:$E,0)))</f>
        <v/>
      </c>
      <c r="C422" s="153" t="str">
        <f ca="1">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 ca="1">IF(C422="",NA(),MATCH($B422&amp;$C422,'Smelter Look-up'!$J:$J,0))</f>
        <v>#N/A</v>
      </c>
      <c r="X422" s="171">
        <f t="shared" ca="1" si="18"/>
        <v>0</v>
      </c>
      <c r="AB422" s="171" t="str">
        <f t="shared" ca="1" si="19"/>
        <v/>
      </c>
    </row>
    <row r="423" spans="1:28" s="171" customFormat="1" ht="20.45">
      <c r="A423" s="156"/>
      <c r="B423" s="150" t="str">
        <f ca="1">IF(LEN(A423)=0,"",INDEX('Smelter Look-up'!$A:$A,MATCH($A423,'Smelter Look-up'!$E:$E,0)))</f>
        <v/>
      </c>
      <c r="C423" s="153" t="str">
        <f ca="1">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 ca="1">IF(C423="",NA(),MATCH($B423&amp;$C423,'Smelter Look-up'!$J:$J,0))</f>
        <v>#N/A</v>
      </c>
      <c r="X423" s="171">
        <f t="shared" ca="1" si="18"/>
        <v>0</v>
      </c>
      <c r="AB423" s="171" t="str">
        <f t="shared" ca="1" si="19"/>
        <v/>
      </c>
    </row>
    <row r="424" spans="1:28" s="171" customFormat="1" ht="20.45">
      <c r="A424" s="156"/>
      <c r="B424" s="150" t="str">
        <f ca="1">IF(LEN(A424)=0,"",INDEX('Smelter Look-up'!$A:$A,MATCH($A424,'Smelter Look-up'!$E:$E,0)))</f>
        <v/>
      </c>
      <c r="C424" s="153" t="str">
        <f ca="1">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 ca="1">IF(C424="",NA(),MATCH($B424&amp;$C424,'Smelter Look-up'!$J:$J,0))</f>
        <v>#N/A</v>
      </c>
      <c r="X424" s="171">
        <f t="shared" ca="1" si="18"/>
        <v>0</v>
      </c>
      <c r="AB424" s="171" t="str">
        <f t="shared" ca="1" si="19"/>
        <v/>
      </c>
    </row>
    <row r="425" spans="1:28" s="171" customFormat="1" ht="20.45">
      <c r="A425" s="156"/>
      <c r="B425" s="150" t="str">
        <f ca="1">IF(LEN(A425)=0,"",INDEX('Smelter Look-up'!$A:$A,MATCH($A425,'Smelter Look-up'!$E:$E,0)))</f>
        <v/>
      </c>
      <c r="C425" s="153" t="str">
        <f ca="1">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 ca="1">IF(C425="",NA(),MATCH($B425&amp;$C425,'Smelter Look-up'!$J:$J,0))</f>
        <v>#N/A</v>
      </c>
      <c r="X425" s="171">
        <f t="shared" ca="1" si="18"/>
        <v>0</v>
      </c>
      <c r="AB425" s="171" t="str">
        <f t="shared" ca="1" si="19"/>
        <v/>
      </c>
    </row>
    <row r="426" spans="1:28" s="171" customFormat="1" ht="20.45">
      <c r="A426" s="156"/>
      <c r="B426" s="150" t="str">
        <f ca="1">IF(LEN(A426)=0,"",INDEX('Smelter Look-up'!$A:$A,MATCH($A426,'Smelter Look-up'!$E:$E,0)))</f>
        <v/>
      </c>
      <c r="C426" s="153" t="str">
        <f ca="1">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 ca="1">IF(C426="",NA(),MATCH($B426&amp;$C426,'Smelter Look-up'!$J:$J,0))</f>
        <v>#N/A</v>
      </c>
      <c r="X426" s="171">
        <f t="shared" ca="1" si="18"/>
        <v>0</v>
      </c>
      <c r="AB426" s="171" t="str">
        <f t="shared" ca="1" si="19"/>
        <v/>
      </c>
    </row>
    <row r="427" spans="1:28" s="171" customFormat="1" ht="20.45">
      <c r="A427" s="156"/>
      <c r="B427" s="150" t="str">
        <f ca="1">IF(LEN(A427)=0,"",INDEX('Smelter Look-up'!$A:$A,MATCH($A427,'Smelter Look-up'!$E:$E,0)))</f>
        <v/>
      </c>
      <c r="C427" s="153" t="str">
        <f ca="1">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 ca="1">IF(C427="",NA(),MATCH($B427&amp;$C427,'Smelter Look-up'!$J:$J,0))</f>
        <v>#N/A</v>
      </c>
      <c r="X427" s="171">
        <f t="shared" ca="1" si="18"/>
        <v>0</v>
      </c>
      <c r="AB427" s="171" t="str">
        <f t="shared" ca="1" si="19"/>
        <v/>
      </c>
    </row>
    <row r="428" spans="1:28" s="171" customFormat="1" ht="20.45">
      <c r="A428" s="156"/>
      <c r="B428" s="150" t="str">
        <f ca="1">IF(LEN(A428)=0,"",INDEX('Smelter Look-up'!$A:$A,MATCH($A428,'Smelter Look-up'!$E:$E,0)))</f>
        <v/>
      </c>
      <c r="C428" s="153" t="str">
        <f ca="1">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 ca="1">IF(C428="",NA(),MATCH($B428&amp;$C428,'Smelter Look-up'!$J:$J,0))</f>
        <v>#N/A</v>
      </c>
      <c r="X428" s="171">
        <f t="shared" ca="1" si="18"/>
        <v>0</v>
      </c>
      <c r="AB428" s="171" t="str">
        <f t="shared" ca="1" si="19"/>
        <v/>
      </c>
    </row>
    <row r="429" spans="1:28" s="171" customFormat="1" ht="20.45">
      <c r="A429" s="156"/>
      <c r="B429" s="150" t="str">
        <f ca="1">IF(LEN(A429)=0,"",INDEX('Smelter Look-up'!$A:$A,MATCH($A429,'Smelter Look-up'!$E:$E,0)))</f>
        <v/>
      </c>
      <c r="C429" s="153" t="str">
        <f ca="1">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 ca="1">IF(C429="",NA(),MATCH($B429&amp;$C429,'Smelter Look-up'!$J:$J,0))</f>
        <v>#N/A</v>
      </c>
      <c r="X429" s="171">
        <f t="shared" ca="1" si="18"/>
        <v>0</v>
      </c>
      <c r="AB429" s="171" t="str">
        <f t="shared" ca="1" si="19"/>
        <v/>
      </c>
    </row>
    <row r="430" spans="1:28" s="171" customFormat="1" ht="20.45">
      <c r="A430" s="156"/>
      <c r="B430" s="150" t="str">
        <f ca="1">IF(LEN(A430)=0,"",INDEX('Smelter Look-up'!$A:$A,MATCH($A430,'Smelter Look-up'!$E:$E,0)))</f>
        <v/>
      </c>
      <c r="C430" s="153" t="str">
        <f ca="1">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 ca="1">IF(C430="",NA(),MATCH($B430&amp;$C430,'Smelter Look-up'!$J:$J,0))</f>
        <v>#N/A</v>
      </c>
      <c r="X430" s="171">
        <f t="shared" ca="1" si="18"/>
        <v>0</v>
      </c>
      <c r="AB430" s="171" t="str">
        <f t="shared" ca="1" si="19"/>
        <v/>
      </c>
    </row>
    <row r="431" spans="1:28" s="171" customFormat="1" ht="20.45">
      <c r="A431" s="156"/>
      <c r="B431" s="150" t="str">
        <f ca="1">IF(LEN(A431)=0,"",INDEX('Smelter Look-up'!$A:$A,MATCH($A431,'Smelter Look-up'!$E:$E,0)))</f>
        <v/>
      </c>
      <c r="C431" s="153" t="str">
        <f ca="1">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 ca="1">IF(C431="",NA(),MATCH($B431&amp;$C431,'Smelter Look-up'!$J:$J,0))</f>
        <v>#N/A</v>
      </c>
      <c r="X431" s="171">
        <f t="shared" ca="1" si="18"/>
        <v>0</v>
      </c>
      <c r="AB431" s="171" t="str">
        <f t="shared" ca="1" si="19"/>
        <v/>
      </c>
    </row>
    <row r="432" spans="1:28" s="171" customFormat="1" ht="20.45">
      <c r="A432" s="156"/>
      <c r="B432" s="150" t="str">
        <f ca="1">IF(LEN(A432)=0,"",INDEX('Smelter Look-up'!$A:$A,MATCH($A432,'Smelter Look-up'!$E:$E,0)))</f>
        <v/>
      </c>
      <c r="C432" s="153" t="str">
        <f ca="1">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 ca="1">IF(C432="",NA(),MATCH($B432&amp;$C432,'Smelter Look-up'!$J:$J,0))</f>
        <v>#N/A</v>
      </c>
      <c r="X432" s="171">
        <f t="shared" ca="1" si="18"/>
        <v>0</v>
      </c>
      <c r="AB432" s="171" t="str">
        <f t="shared" ca="1" si="19"/>
        <v/>
      </c>
    </row>
    <row r="433" spans="1:28" s="171" customFormat="1" ht="20.45">
      <c r="A433" s="156"/>
      <c r="B433" s="150" t="str">
        <f ca="1">IF(LEN(A433)=0,"",INDEX('Smelter Look-up'!$A:$A,MATCH($A433,'Smelter Look-up'!$E:$E,0)))</f>
        <v/>
      </c>
      <c r="C433" s="153" t="str">
        <f ca="1">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 ca="1">IF(C433="",NA(),MATCH($B433&amp;$C433,'Smelter Look-up'!$J:$J,0))</f>
        <v>#N/A</v>
      </c>
      <c r="X433" s="171">
        <f t="shared" ca="1" si="18"/>
        <v>0</v>
      </c>
      <c r="AB433" s="171" t="str">
        <f t="shared" ca="1" si="19"/>
        <v/>
      </c>
    </row>
    <row r="434" spans="1:28" s="171" customFormat="1" ht="20.45">
      <c r="A434" s="156"/>
      <c r="B434" s="150" t="str">
        <f ca="1">IF(LEN(A434)=0,"",INDEX('Smelter Look-up'!$A:$A,MATCH($A434,'Smelter Look-up'!$E:$E,0)))</f>
        <v/>
      </c>
      <c r="C434" s="153" t="str">
        <f ca="1">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 ca="1">IF(C434="",NA(),MATCH($B434&amp;$C434,'Smelter Look-up'!$J:$J,0))</f>
        <v>#N/A</v>
      </c>
      <c r="X434" s="171">
        <f t="shared" ca="1" si="18"/>
        <v>0</v>
      </c>
      <c r="AB434" s="171" t="str">
        <f t="shared" ca="1" si="19"/>
        <v/>
      </c>
    </row>
    <row r="435" spans="1:28" s="171" customFormat="1" ht="20.45">
      <c r="A435" s="156"/>
      <c r="B435" s="150" t="str">
        <f ca="1">IF(LEN(A435)=0,"",INDEX('Smelter Look-up'!$A:$A,MATCH($A435,'Smelter Look-up'!$E:$E,0)))</f>
        <v/>
      </c>
      <c r="C435" s="153" t="str">
        <f ca="1">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 ca="1">IF(C435="",NA(),MATCH($B435&amp;$C435,'Smelter Look-up'!$J:$J,0))</f>
        <v>#N/A</v>
      </c>
      <c r="X435" s="171">
        <f t="shared" ca="1" si="18"/>
        <v>0</v>
      </c>
      <c r="AB435" s="171" t="str">
        <f t="shared" ca="1" si="19"/>
        <v/>
      </c>
    </row>
    <row r="436" spans="1:28" s="171" customFormat="1" ht="20.45">
      <c r="A436" s="156"/>
      <c r="B436" s="150" t="str">
        <f ca="1">IF(LEN(A436)=0,"",INDEX('Smelter Look-up'!$A:$A,MATCH($A436,'Smelter Look-up'!$E:$E,0)))</f>
        <v/>
      </c>
      <c r="C436" s="153" t="str">
        <f ca="1">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 ca="1">IF(C436="",NA(),MATCH($B436&amp;$C436,'Smelter Look-up'!$J:$J,0))</f>
        <v>#N/A</v>
      </c>
      <c r="X436" s="171">
        <f t="shared" ca="1" si="18"/>
        <v>0</v>
      </c>
      <c r="AB436" s="171" t="str">
        <f t="shared" ca="1" si="19"/>
        <v/>
      </c>
    </row>
    <row r="437" spans="1:28" s="171" customFormat="1" ht="20.45">
      <c r="A437" s="156"/>
      <c r="B437" s="150" t="str">
        <f ca="1">IF(LEN(A437)=0,"",INDEX('Smelter Look-up'!$A:$A,MATCH($A437,'Smelter Look-up'!$E:$E,0)))</f>
        <v/>
      </c>
      <c r="C437" s="153" t="str">
        <f ca="1">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 ca="1">IF(C437="",NA(),MATCH($B437&amp;$C437,'Smelter Look-up'!$J:$J,0))</f>
        <v>#N/A</v>
      </c>
      <c r="X437" s="171">
        <f t="shared" ca="1" si="18"/>
        <v>0</v>
      </c>
      <c r="AB437" s="171" t="str">
        <f t="shared" ca="1" si="19"/>
        <v/>
      </c>
    </row>
    <row r="438" spans="1:28" s="171" customFormat="1" ht="20.45">
      <c r="A438" s="156"/>
      <c r="B438" s="150" t="str">
        <f ca="1">IF(LEN(A438)=0,"",INDEX('Smelter Look-up'!$A:$A,MATCH($A438,'Smelter Look-up'!$E:$E,0)))</f>
        <v/>
      </c>
      <c r="C438" s="153" t="str">
        <f ca="1">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 ca="1">IF(C438="",NA(),MATCH($B438&amp;$C438,'Smelter Look-up'!$J:$J,0))</f>
        <v>#N/A</v>
      </c>
      <c r="X438" s="171">
        <f t="shared" ca="1" si="18"/>
        <v>0</v>
      </c>
      <c r="AB438" s="171" t="str">
        <f t="shared" ca="1" si="19"/>
        <v/>
      </c>
    </row>
    <row r="439" spans="1:28" s="171" customFormat="1" ht="20.45">
      <c r="A439" s="156"/>
      <c r="B439" s="150" t="str">
        <f ca="1">IF(LEN(A439)=0,"",INDEX('Smelter Look-up'!$A:$A,MATCH($A439,'Smelter Look-up'!$E:$E,0)))</f>
        <v/>
      </c>
      <c r="C439" s="153" t="str">
        <f ca="1">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 ca="1">IF(C439="",NA(),MATCH($B439&amp;$C439,'Smelter Look-up'!$J:$J,0))</f>
        <v>#N/A</v>
      </c>
      <c r="X439" s="171">
        <f t="shared" ca="1" si="18"/>
        <v>0</v>
      </c>
      <c r="AB439" s="171" t="str">
        <f t="shared" ca="1" si="19"/>
        <v/>
      </c>
    </row>
    <row r="440" spans="1:28" s="171" customFormat="1" ht="20.45">
      <c r="A440" s="156"/>
      <c r="B440" s="150" t="str">
        <f ca="1">IF(LEN(A440)=0,"",INDEX('Smelter Look-up'!$A:$A,MATCH($A440,'Smelter Look-up'!$E:$E,0)))</f>
        <v/>
      </c>
      <c r="C440" s="153" t="str">
        <f ca="1">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 ca="1">IF(C440="",NA(),MATCH($B440&amp;$C440,'Smelter Look-up'!$J:$J,0))</f>
        <v>#N/A</v>
      </c>
      <c r="X440" s="171">
        <f t="shared" ca="1" si="18"/>
        <v>0</v>
      </c>
      <c r="AB440" s="171" t="str">
        <f t="shared" ca="1" si="19"/>
        <v/>
      </c>
    </row>
    <row r="441" spans="1:28" s="171" customFormat="1" ht="20.45">
      <c r="A441" s="156"/>
      <c r="B441" s="150" t="str">
        <f ca="1">IF(LEN(A441)=0,"",INDEX('Smelter Look-up'!$A:$A,MATCH($A441,'Smelter Look-up'!$E:$E,0)))</f>
        <v/>
      </c>
      <c r="C441" s="153" t="str">
        <f ca="1">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 ca="1">IF(C441="",NA(),MATCH($B441&amp;$C441,'Smelter Look-up'!$J:$J,0))</f>
        <v>#N/A</v>
      </c>
      <c r="X441" s="171">
        <f t="shared" ca="1" si="18"/>
        <v>0</v>
      </c>
      <c r="AB441" s="171" t="str">
        <f t="shared" ca="1" si="19"/>
        <v/>
      </c>
    </row>
    <row r="442" spans="1:28" s="171" customFormat="1" ht="20.45">
      <c r="A442" s="156"/>
      <c r="B442" s="150" t="str">
        <f ca="1">IF(LEN(A442)=0,"",INDEX('Smelter Look-up'!$A:$A,MATCH($A442,'Smelter Look-up'!$E:$E,0)))</f>
        <v/>
      </c>
      <c r="C442" s="153" t="str">
        <f ca="1">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 ca="1">IF(C442="",NA(),MATCH($B442&amp;$C442,'Smelter Look-up'!$J:$J,0))</f>
        <v>#N/A</v>
      </c>
      <c r="X442" s="171">
        <f t="shared" ca="1" si="18"/>
        <v>0</v>
      </c>
      <c r="AB442" s="171" t="str">
        <f t="shared" ca="1" si="19"/>
        <v/>
      </c>
    </row>
    <row r="443" spans="1:28" s="171" customFormat="1" ht="20.45">
      <c r="A443" s="156"/>
      <c r="B443" s="150" t="str">
        <f ca="1">IF(LEN(A443)=0,"",INDEX('Smelter Look-up'!$A:$A,MATCH($A443,'Smelter Look-up'!$E:$E,0)))</f>
        <v/>
      </c>
      <c r="C443" s="153" t="str">
        <f ca="1">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 ca="1">IF(C443="",NA(),MATCH($B443&amp;$C443,'Smelter Look-up'!$J:$J,0))</f>
        <v>#N/A</v>
      </c>
      <c r="X443" s="171">
        <f t="shared" ca="1" si="18"/>
        <v>0</v>
      </c>
      <c r="AB443" s="171" t="str">
        <f t="shared" ca="1" si="19"/>
        <v/>
      </c>
    </row>
    <row r="444" spans="1:28" s="171" customFormat="1" ht="20.45">
      <c r="A444" s="156"/>
      <c r="B444" s="150" t="str">
        <f ca="1">IF(LEN(A444)=0,"",INDEX('Smelter Look-up'!$A:$A,MATCH($A444,'Smelter Look-up'!$E:$E,0)))</f>
        <v/>
      </c>
      <c r="C444" s="153" t="str">
        <f ca="1">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 ca="1">IF(C444="",NA(),MATCH($B444&amp;$C444,'Smelter Look-up'!$J:$J,0))</f>
        <v>#N/A</v>
      </c>
      <c r="X444" s="171">
        <f t="shared" ca="1" si="18"/>
        <v>0</v>
      </c>
      <c r="AB444" s="171" t="str">
        <f t="shared" ca="1" si="19"/>
        <v/>
      </c>
    </row>
    <row r="445" spans="1:28" s="171" customFormat="1" ht="20.45">
      <c r="A445" s="156"/>
      <c r="B445" s="150" t="str">
        <f ca="1">IF(LEN(A445)=0,"",INDEX('Smelter Look-up'!$A:$A,MATCH($A445,'Smelter Look-up'!$E:$E,0)))</f>
        <v/>
      </c>
      <c r="C445" s="153" t="str">
        <f ca="1">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 ca="1">IF(C445="",NA(),MATCH($B445&amp;$C445,'Smelter Look-up'!$J:$J,0))</f>
        <v>#N/A</v>
      </c>
      <c r="X445" s="171">
        <f t="shared" ca="1" si="18"/>
        <v>0</v>
      </c>
      <c r="AB445" s="171" t="str">
        <f t="shared" ca="1" si="19"/>
        <v/>
      </c>
    </row>
    <row r="446" spans="1:28" s="171" customFormat="1" ht="20.45">
      <c r="A446" s="156"/>
      <c r="B446" s="150" t="str">
        <f ca="1">IF(LEN(A446)=0,"",INDEX('Smelter Look-up'!$A:$A,MATCH($A446,'Smelter Look-up'!$E:$E,0)))</f>
        <v/>
      </c>
      <c r="C446" s="153" t="str">
        <f ca="1">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 ca="1">IF(C446="",NA(),MATCH($B446&amp;$C446,'Smelter Look-up'!$J:$J,0))</f>
        <v>#N/A</v>
      </c>
      <c r="X446" s="171">
        <f t="shared" ca="1" si="18"/>
        <v>0</v>
      </c>
      <c r="AB446" s="171" t="str">
        <f t="shared" ca="1" si="19"/>
        <v/>
      </c>
    </row>
    <row r="447" spans="1:28" s="171" customFormat="1" ht="20.45">
      <c r="A447" s="156"/>
      <c r="B447" s="150" t="str">
        <f ca="1">IF(LEN(A447)=0,"",INDEX('Smelter Look-up'!$A:$A,MATCH($A447,'Smelter Look-up'!$E:$E,0)))</f>
        <v/>
      </c>
      <c r="C447" s="153" t="str">
        <f ca="1">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 ca="1">IF(C447="",NA(),MATCH($B447&amp;$C447,'Smelter Look-up'!$J:$J,0))</f>
        <v>#N/A</v>
      </c>
      <c r="X447" s="171">
        <f t="shared" ref="X447:X510" ca="1" si="21">IF(AND(C447="Smelter not listed",OR(LEN(D447)=0,LEN(E447)=0)),1,0)</f>
        <v>0</v>
      </c>
      <c r="AB447" s="171" t="str">
        <f t="shared" ref="AB447:AB510" ca="1" si="22">B447&amp;C447</f>
        <v/>
      </c>
    </row>
    <row r="448" spans="1:28" s="171" customFormat="1" ht="20.45">
      <c r="A448" s="156"/>
      <c r="B448" s="150" t="str">
        <f ca="1">IF(LEN(A448)=0,"",INDEX('Smelter Look-up'!$A:$A,MATCH($A448,'Smelter Look-up'!$E:$E,0)))</f>
        <v/>
      </c>
      <c r="C448" s="153" t="str">
        <f ca="1">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 ca="1">IF(C448="",NA(),MATCH($B448&amp;$C448,'Smelter Look-up'!$J:$J,0))</f>
        <v>#N/A</v>
      </c>
      <c r="X448" s="171">
        <f t="shared" ca="1" si="21"/>
        <v>0</v>
      </c>
      <c r="AB448" s="171" t="str">
        <f t="shared" ca="1" si="22"/>
        <v/>
      </c>
    </row>
    <row r="449" spans="1:28" s="171" customFormat="1" ht="20.45">
      <c r="A449" s="156"/>
      <c r="B449" s="150" t="str">
        <f ca="1">IF(LEN(A449)=0,"",INDEX('Smelter Look-up'!$A:$A,MATCH($A449,'Smelter Look-up'!$E:$E,0)))</f>
        <v/>
      </c>
      <c r="C449" s="153" t="str">
        <f ca="1">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 ca="1">IF(C449="",NA(),MATCH($B449&amp;$C449,'Smelter Look-up'!$J:$J,0))</f>
        <v>#N/A</v>
      </c>
      <c r="X449" s="171">
        <f t="shared" ca="1" si="21"/>
        <v>0</v>
      </c>
      <c r="AB449" s="171" t="str">
        <f t="shared" ca="1" si="22"/>
        <v/>
      </c>
    </row>
    <row r="450" spans="1:28" s="171" customFormat="1" ht="20.45">
      <c r="A450" s="156"/>
      <c r="B450" s="150" t="str">
        <f ca="1">IF(LEN(A450)=0,"",INDEX('Smelter Look-up'!$A:$A,MATCH($A450,'Smelter Look-up'!$E:$E,0)))</f>
        <v/>
      </c>
      <c r="C450" s="153" t="str">
        <f ca="1">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 ca="1">IF(C450="",NA(),MATCH($B450&amp;$C450,'Smelter Look-up'!$J:$J,0))</f>
        <v>#N/A</v>
      </c>
      <c r="X450" s="171">
        <f t="shared" ca="1" si="21"/>
        <v>0</v>
      </c>
      <c r="AB450" s="171" t="str">
        <f t="shared" ca="1" si="22"/>
        <v/>
      </c>
    </row>
    <row r="451" spans="1:28" s="171" customFormat="1" ht="20.45">
      <c r="A451" s="156"/>
      <c r="B451" s="150" t="str">
        <f ca="1">IF(LEN(A451)=0,"",INDEX('Smelter Look-up'!$A:$A,MATCH($A451,'Smelter Look-up'!$E:$E,0)))</f>
        <v/>
      </c>
      <c r="C451" s="153" t="str">
        <f ca="1">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 ca="1">IF(C451="",NA(),MATCH($B451&amp;$C451,'Smelter Look-up'!$J:$J,0))</f>
        <v>#N/A</v>
      </c>
      <c r="X451" s="171">
        <f t="shared" ca="1" si="21"/>
        <v>0</v>
      </c>
      <c r="AB451" s="171" t="str">
        <f t="shared" ca="1" si="22"/>
        <v/>
      </c>
    </row>
    <row r="452" spans="1:28" s="171" customFormat="1" ht="20.45">
      <c r="A452" s="156"/>
      <c r="B452" s="150" t="str">
        <f ca="1">IF(LEN(A452)=0,"",INDEX('Smelter Look-up'!$A:$A,MATCH($A452,'Smelter Look-up'!$E:$E,0)))</f>
        <v/>
      </c>
      <c r="C452" s="153" t="str">
        <f ca="1">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 ca="1">IF(C452="",NA(),MATCH($B452&amp;$C452,'Smelter Look-up'!$J:$J,0))</f>
        <v>#N/A</v>
      </c>
      <c r="X452" s="171">
        <f t="shared" ca="1" si="21"/>
        <v>0</v>
      </c>
      <c r="AB452" s="171" t="str">
        <f t="shared" ca="1" si="22"/>
        <v/>
      </c>
    </row>
    <row r="453" spans="1:28" s="171" customFormat="1" ht="20.45">
      <c r="A453" s="156"/>
      <c r="B453" s="150" t="str">
        <f ca="1">IF(LEN(A453)=0,"",INDEX('Smelter Look-up'!$A:$A,MATCH($A453,'Smelter Look-up'!$E:$E,0)))</f>
        <v/>
      </c>
      <c r="C453" s="153" t="str">
        <f ca="1">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 ca="1">IF(C453="",NA(),MATCH($B453&amp;$C453,'Smelter Look-up'!$J:$J,0))</f>
        <v>#N/A</v>
      </c>
      <c r="X453" s="171">
        <f t="shared" ca="1" si="21"/>
        <v>0</v>
      </c>
      <c r="AB453" s="171" t="str">
        <f t="shared" ca="1" si="22"/>
        <v/>
      </c>
    </row>
    <row r="454" spans="1:28" s="171" customFormat="1" ht="20.45">
      <c r="A454" s="156"/>
      <c r="B454" s="150" t="str">
        <f ca="1">IF(LEN(A454)=0,"",INDEX('Smelter Look-up'!$A:$A,MATCH($A454,'Smelter Look-up'!$E:$E,0)))</f>
        <v/>
      </c>
      <c r="C454" s="153" t="str">
        <f ca="1">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 ca="1">IF(C454="",NA(),MATCH($B454&amp;$C454,'Smelter Look-up'!$J:$J,0))</f>
        <v>#N/A</v>
      </c>
      <c r="X454" s="171">
        <f t="shared" ca="1" si="21"/>
        <v>0</v>
      </c>
      <c r="AB454" s="171" t="str">
        <f t="shared" ca="1" si="22"/>
        <v/>
      </c>
    </row>
    <row r="455" spans="1:28" s="171" customFormat="1" ht="20.45">
      <c r="A455" s="156"/>
      <c r="B455" s="150" t="str">
        <f ca="1">IF(LEN(A455)=0,"",INDEX('Smelter Look-up'!$A:$A,MATCH($A455,'Smelter Look-up'!$E:$E,0)))</f>
        <v/>
      </c>
      <c r="C455" s="153" t="str">
        <f ca="1">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 ca="1">IF(C455="",NA(),MATCH($B455&amp;$C455,'Smelter Look-up'!$J:$J,0))</f>
        <v>#N/A</v>
      </c>
      <c r="X455" s="171">
        <f t="shared" ca="1" si="21"/>
        <v>0</v>
      </c>
      <c r="AB455" s="171" t="str">
        <f t="shared" ca="1" si="22"/>
        <v/>
      </c>
    </row>
    <row r="456" spans="1:28" s="171" customFormat="1" ht="20.45">
      <c r="A456" s="156"/>
      <c r="B456" s="150" t="str">
        <f ca="1">IF(LEN(A456)=0,"",INDEX('Smelter Look-up'!$A:$A,MATCH($A456,'Smelter Look-up'!$E:$E,0)))</f>
        <v/>
      </c>
      <c r="C456" s="153" t="str">
        <f ca="1">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 ca="1">IF(C456="",NA(),MATCH($B456&amp;$C456,'Smelter Look-up'!$J:$J,0))</f>
        <v>#N/A</v>
      </c>
      <c r="X456" s="171">
        <f t="shared" ca="1" si="21"/>
        <v>0</v>
      </c>
      <c r="AB456" s="171" t="str">
        <f t="shared" ca="1" si="22"/>
        <v/>
      </c>
    </row>
    <row r="457" spans="1:28" s="171" customFormat="1" ht="20.45">
      <c r="A457" s="156"/>
      <c r="B457" s="150" t="str">
        <f ca="1">IF(LEN(A457)=0,"",INDEX('Smelter Look-up'!$A:$A,MATCH($A457,'Smelter Look-up'!$E:$E,0)))</f>
        <v/>
      </c>
      <c r="C457" s="153" t="str">
        <f ca="1">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 ca="1">IF(C457="",NA(),MATCH($B457&amp;$C457,'Smelter Look-up'!$J:$J,0))</f>
        <v>#N/A</v>
      </c>
      <c r="X457" s="171">
        <f t="shared" ca="1" si="21"/>
        <v>0</v>
      </c>
      <c r="AB457" s="171" t="str">
        <f t="shared" ca="1" si="22"/>
        <v/>
      </c>
    </row>
    <row r="458" spans="1:28" s="171" customFormat="1" ht="20.45">
      <c r="A458" s="156"/>
      <c r="B458" s="150" t="str">
        <f ca="1">IF(LEN(A458)=0,"",INDEX('Smelter Look-up'!$A:$A,MATCH($A458,'Smelter Look-up'!$E:$E,0)))</f>
        <v/>
      </c>
      <c r="C458" s="153" t="str">
        <f ca="1">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 ca="1">IF(C458="",NA(),MATCH($B458&amp;$C458,'Smelter Look-up'!$J:$J,0))</f>
        <v>#N/A</v>
      </c>
      <c r="X458" s="171">
        <f t="shared" ca="1" si="21"/>
        <v>0</v>
      </c>
      <c r="AB458" s="171" t="str">
        <f t="shared" ca="1" si="22"/>
        <v/>
      </c>
    </row>
    <row r="459" spans="1:28" s="171" customFormat="1" ht="20.45">
      <c r="A459" s="156"/>
      <c r="B459" s="150" t="str">
        <f ca="1">IF(LEN(A459)=0,"",INDEX('Smelter Look-up'!$A:$A,MATCH($A459,'Smelter Look-up'!$E:$E,0)))</f>
        <v/>
      </c>
      <c r="C459" s="153" t="str">
        <f ca="1">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 ca="1">IF(C459="",NA(),MATCH($B459&amp;$C459,'Smelter Look-up'!$J:$J,0))</f>
        <v>#N/A</v>
      </c>
      <c r="X459" s="171">
        <f t="shared" ca="1" si="21"/>
        <v>0</v>
      </c>
      <c r="AB459" s="171" t="str">
        <f t="shared" ca="1" si="22"/>
        <v/>
      </c>
    </row>
    <row r="460" spans="1:28" s="171" customFormat="1" ht="20.45">
      <c r="A460" s="156"/>
      <c r="B460" s="150" t="str">
        <f ca="1">IF(LEN(A460)=0,"",INDEX('Smelter Look-up'!$A:$A,MATCH($A460,'Smelter Look-up'!$E:$E,0)))</f>
        <v/>
      </c>
      <c r="C460" s="153" t="str">
        <f ca="1">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 ca="1">IF(C460="",NA(),MATCH($B460&amp;$C460,'Smelter Look-up'!$J:$J,0))</f>
        <v>#N/A</v>
      </c>
      <c r="X460" s="171">
        <f t="shared" ca="1" si="21"/>
        <v>0</v>
      </c>
      <c r="AB460" s="171" t="str">
        <f t="shared" ca="1" si="22"/>
        <v/>
      </c>
    </row>
    <row r="461" spans="1:28" s="171" customFormat="1" ht="20.45">
      <c r="A461" s="156"/>
      <c r="B461" s="150" t="str">
        <f ca="1">IF(LEN(A461)=0,"",INDEX('Smelter Look-up'!$A:$A,MATCH($A461,'Smelter Look-up'!$E:$E,0)))</f>
        <v/>
      </c>
      <c r="C461" s="153" t="str">
        <f ca="1">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 ca="1">IF(C461="",NA(),MATCH($B461&amp;$C461,'Smelter Look-up'!$J:$J,0))</f>
        <v>#N/A</v>
      </c>
      <c r="X461" s="171">
        <f t="shared" ca="1" si="21"/>
        <v>0</v>
      </c>
      <c r="AB461" s="171" t="str">
        <f t="shared" ca="1" si="22"/>
        <v/>
      </c>
    </row>
    <row r="462" spans="1:28" s="171" customFormat="1" ht="20.45">
      <c r="A462" s="156"/>
      <c r="B462" s="150" t="str">
        <f ca="1">IF(LEN(A462)=0,"",INDEX('Smelter Look-up'!$A:$A,MATCH($A462,'Smelter Look-up'!$E:$E,0)))</f>
        <v/>
      </c>
      <c r="C462" s="153" t="str">
        <f ca="1">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 ca="1">IF(C462="",NA(),MATCH($B462&amp;$C462,'Smelter Look-up'!$J:$J,0))</f>
        <v>#N/A</v>
      </c>
      <c r="X462" s="171">
        <f t="shared" ca="1" si="21"/>
        <v>0</v>
      </c>
      <c r="AB462" s="171" t="str">
        <f t="shared" ca="1" si="22"/>
        <v/>
      </c>
    </row>
    <row r="463" spans="1:28" s="171" customFormat="1" ht="20.45">
      <c r="A463" s="156"/>
      <c r="B463" s="150" t="str">
        <f ca="1">IF(LEN(A463)=0,"",INDEX('Smelter Look-up'!$A:$A,MATCH($A463,'Smelter Look-up'!$E:$E,0)))</f>
        <v/>
      </c>
      <c r="C463" s="153" t="str">
        <f ca="1">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 ca="1">IF(C463="",NA(),MATCH($B463&amp;$C463,'Smelter Look-up'!$J:$J,0))</f>
        <v>#N/A</v>
      </c>
      <c r="X463" s="171">
        <f t="shared" ca="1" si="21"/>
        <v>0</v>
      </c>
      <c r="AB463" s="171" t="str">
        <f t="shared" ca="1" si="22"/>
        <v/>
      </c>
    </row>
    <row r="464" spans="1:28" s="171" customFormat="1" ht="20.45">
      <c r="A464" s="156"/>
      <c r="B464" s="150" t="str">
        <f ca="1">IF(LEN(A464)=0,"",INDEX('Smelter Look-up'!$A:$A,MATCH($A464,'Smelter Look-up'!$E:$E,0)))</f>
        <v/>
      </c>
      <c r="C464" s="153" t="str">
        <f ca="1">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 ca="1">IF(C464="",NA(),MATCH($B464&amp;$C464,'Smelter Look-up'!$J:$J,0))</f>
        <v>#N/A</v>
      </c>
      <c r="X464" s="171">
        <f t="shared" ca="1" si="21"/>
        <v>0</v>
      </c>
      <c r="AB464" s="171" t="str">
        <f t="shared" ca="1" si="22"/>
        <v/>
      </c>
    </row>
    <row r="465" spans="1:28" s="171" customFormat="1" ht="20.45">
      <c r="A465" s="156"/>
      <c r="B465" s="150" t="str">
        <f ca="1">IF(LEN(A465)=0,"",INDEX('Smelter Look-up'!$A:$A,MATCH($A465,'Smelter Look-up'!$E:$E,0)))</f>
        <v/>
      </c>
      <c r="C465" s="153" t="str">
        <f ca="1">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 ca="1">IF(C465="",NA(),MATCH($B465&amp;$C465,'Smelter Look-up'!$J:$J,0))</f>
        <v>#N/A</v>
      </c>
      <c r="X465" s="171">
        <f t="shared" ca="1" si="21"/>
        <v>0</v>
      </c>
      <c r="AB465" s="171" t="str">
        <f t="shared" ca="1" si="22"/>
        <v/>
      </c>
    </row>
    <row r="466" spans="1:28" s="171" customFormat="1" ht="20.45">
      <c r="A466" s="156"/>
      <c r="B466" s="150" t="str">
        <f ca="1">IF(LEN(A466)=0,"",INDEX('Smelter Look-up'!$A:$A,MATCH($A466,'Smelter Look-up'!$E:$E,0)))</f>
        <v/>
      </c>
      <c r="C466" s="153" t="str">
        <f ca="1">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 ca="1">IF(C466="",NA(),MATCH($B466&amp;$C466,'Smelter Look-up'!$J:$J,0))</f>
        <v>#N/A</v>
      </c>
      <c r="X466" s="171">
        <f t="shared" ca="1" si="21"/>
        <v>0</v>
      </c>
      <c r="AB466" s="171" t="str">
        <f t="shared" ca="1" si="22"/>
        <v/>
      </c>
    </row>
    <row r="467" spans="1:28" s="171" customFormat="1" ht="20.45">
      <c r="A467" s="156"/>
      <c r="B467" s="150" t="str">
        <f ca="1">IF(LEN(A467)=0,"",INDEX('Smelter Look-up'!$A:$A,MATCH($A467,'Smelter Look-up'!$E:$E,0)))</f>
        <v/>
      </c>
      <c r="C467" s="153" t="str">
        <f ca="1">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 ca="1">IF(C467="",NA(),MATCH($B467&amp;$C467,'Smelter Look-up'!$J:$J,0))</f>
        <v>#N/A</v>
      </c>
      <c r="X467" s="171">
        <f t="shared" ca="1" si="21"/>
        <v>0</v>
      </c>
      <c r="AB467" s="171" t="str">
        <f t="shared" ca="1" si="22"/>
        <v/>
      </c>
    </row>
    <row r="468" spans="1:28" s="171" customFormat="1" ht="20.45">
      <c r="A468" s="156"/>
      <c r="B468" s="150" t="str">
        <f ca="1">IF(LEN(A468)=0,"",INDEX('Smelter Look-up'!$A:$A,MATCH($A468,'Smelter Look-up'!$E:$E,0)))</f>
        <v/>
      </c>
      <c r="C468" s="153" t="str">
        <f ca="1">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 ca="1">IF(C468="",NA(),MATCH($B468&amp;$C468,'Smelter Look-up'!$J:$J,0))</f>
        <v>#N/A</v>
      </c>
      <c r="X468" s="171">
        <f t="shared" ca="1" si="21"/>
        <v>0</v>
      </c>
      <c r="AB468" s="171" t="str">
        <f t="shared" ca="1" si="22"/>
        <v/>
      </c>
    </row>
    <row r="469" spans="1:28" s="171" customFormat="1" ht="20.45">
      <c r="A469" s="156"/>
      <c r="B469" s="150" t="str">
        <f ca="1">IF(LEN(A469)=0,"",INDEX('Smelter Look-up'!$A:$A,MATCH($A469,'Smelter Look-up'!$E:$E,0)))</f>
        <v/>
      </c>
      <c r="C469" s="153" t="str">
        <f ca="1">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 ca="1">IF(C469="",NA(),MATCH($B469&amp;$C469,'Smelter Look-up'!$J:$J,0))</f>
        <v>#N/A</v>
      </c>
      <c r="X469" s="171">
        <f t="shared" ca="1" si="21"/>
        <v>0</v>
      </c>
      <c r="AB469" s="171" t="str">
        <f t="shared" ca="1" si="22"/>
        <v/>
      </c>
    </row>
    <row r="470" spans="1:28" s="171" customFormat="1" ht="20.45">
      <c r="A470" s="156"/>
      <c r="B470" s="150" t="str">
        <f ca="1">IF(LEN(A470)=0,"",INDEX('Smelter Look-up'!$A:$A,MATCH($A470,'Smelter Look-up'!$E:$E,0)))</f>
        <v/>
      </c>
      <c r="C470" s="153" t="str">
        <f ca="1">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 ca="1">IF(C470="",NA(),MATCH($B470&amp;$C470,'Smelter Look-up'!$J:$J,0))</f>
        <v>#N/A</v>
      </c>
      <c r="X470" s="171">
        <f t="shared" ca="1" si="21"/>
        <v>0</v>
      </c>
      <c r="AB470" s="171" t="str">
        <f t="shared" ca="1" si="22"/>
        <v/>
      </c>
    </row>
    <row r="471" spans="1:28" s="171" customFormat="1" ht="20.45">
      <c r="A471" s="156"/>
      <c r="B471" s="150" t="str">
        <f ca="1">IF(LEN(A471)=0,"",INDEX('Smelter Look-up'!$A:$A,MATCH($A471,'Smelter Look-up'!$E:$E,0)))</f>
        <v/>
      </c>
      <c r="C471" s="153" t="str">
        <f ca="1">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 ca="1">IF(C471="",NA(),MATCH($B471&amp;$C471,'Smelter Look-up'!$J:$J,0))</f>
        <v>#N/A</v>
      </c>
      <c r="X471" s="171">
        <f t="shared" ca="1" si="21"/>
        <v>0</v>
      </c>
      <c r="AB471" s="171" t="str">
        <f t="shared" ca="1" si="22"/>
        <v/>
      </c>
    </row>
    <row r="472" spans="1:28" s="171" customFormat="1" ht="20.45">
      <c r="A472" s="156"/>
      <c r="B472" s="150" t="str">
        <f ca="1">IF(LEN(A472)=0,"",INDEX('Smelter Look-up'!$A:$A,MATCH($A472,'Smelter Look-up'!$E:$E,0)))</f>
        <v/>
      </c>
      <c r="C472" s="153" t="str">
        <f ca="1">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 ca="1">IF(C472="",NA(),MATCH($B472&amp;$C472,'Smelter Look-up'!$J:$J,0))</f>
        <v>#N/A</v>
      </c>
      <c r="X472" s="171">
        <f t="shared" ca="1" si="21"/>
        <v>0</v>
      </c>
      <c r="AB472" s="171" t="str">
        <f t="shared" ca="1" si="22"/>
        <v/>
      </c>
    </row>
    <row r="473" spans="1:28" s="171" customFormat="1" ht="20.45">
      <c r="A473" s="156"/>
      <c r="B473" s="150" t="str">
        <f ca="1">IF(LEN(A473)=0,"",INDEX('Smelter Look-up'!$A:$A,MATCH($A473,'Smelter Look-up'!$E:$E,0)))</f>
        <v/>
      </c>
      <c r="C473" s="153" t="str">
        <f ca="1">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 ca="1">IF(C473="",NA(),MATCH($B473&amp;$C473,'Smelter Look-up'!$J:$J,0))</f>
        <v>#N/A</v>
      </c>
      <c r="X473" s="171">
        <f t="shared" ca="1" si="21"/>
        <v>0</v>
      </c>
      <c r="AB473" s="171" t="str">
        <f t="shared" ca="1" si="22"/>
        <v/>
      </c>
    </row>
    <row r="474" spans="1:28" s="171" customFormat="1" ht="20.45">
      <c r="A474" s="156"/>
      <c r="B474" s="150" t="str">
        <f ca="1">IF(LEN(A474)=0,"",INDEX('Smelter Look-up'!$A:$A,MATCH($A474,'Smelter Look-up'!$E:$E,0)))</f>
        <v/>
      </c>
      <c r="C474" s="153" t="str">
        <f ca="1">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 ca="1">IF(C474="",NA(),MATCH($B474&amp;$C474,'Smelter Look-up'!$J:$J,0))</f>
        <v>#N/A</v>
      </c>
      <c r="X474" s="171">
        <f t="shared" ca="1" si="21"/>
        <v>0</v>
      </c>
      <c r="AB474" s="171" t="str">
        <f t="shared" ca="1" si="22"/>
        <v/>
      </c>
    </row>
    <row r="475" spans="1:28" s="171" customFormat="1" ht="20.45">
      <c r="A475" s="156"/>
      <c r="B475" s="150" t="str">
        <f ca="1">IF(LEN(A475)=0,"",INDEX('Smelter Look-up'!$A:$A,MATCH($A475,'Smelter Look-up'!$E:$E,0)))</f>
        <v/>
      </c>
      <c r="C475" s="153" t="str">
        <f ca="1">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 ca="1">IF(C475="",NA(),MATCH($B475&amp;$C475,'Smelter Look-up'!$J:$J,0))</f>
        <v>#N/A</v>
      </c>
      <c r="X475" s="171">
        <f t="shared" ca="1" si="21"/>
        <v>0</v>
      </c>
      <c r="AB475" s="171" t="str">
        <f t="shared" ca="1" si="22"/>
        <v/>
      </c>
    </row>
    <row r="476" spans="1:28" s="171" customFormat="1" ht="20.45">
      <c r="A476" s="156"/>
      <c r="B476" s="150" t="str">
        <f ca="1">IF(LEN(A476)=0,"",INDEX('Smelter Look-up'!$A:$A,MATCH($A476,'Smelter Look-up'!$E:$E,0)))</f>
        <v/>
      </c>
      <c r="C476" s="153" t="str">
        <f ca="1">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 ca="1">IF(C476="",NA(),MATCH($B476&amp;$C476,'Smelter Look-up'!$J:$J,0))</f>
        <v>#N/A</v>
      </c>
      <c r="X476" s="171">
        <f t="shared" ca="1" si="21"/>
        <v>0</v>
      </c>
      <c r="AB476" s="171" t="str">
        <f t="shared" ca="1" si="22"/>
        <v/>
      </c>
    </row>
    <row r="477" spans="1:28" s="171" customFormat="1" ht="20.45">
      <c r="A477" s="156"/>
      <c r="B477" s="150" t="str">
        <f ca="1">IF(LEN(A477)=0,"",INDEX('Smelter Look-up'!$A:$A,MATCH($A477,'Smelter Look-up'!$E:$E,0)))</f>
        <v/>
      </c>
      <c r="C477" s="153" t="str">
        <f ca="1">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 ca="1">IF(C477="",NA(),MATCH($B477&amp;$C477,'Smelter Look-up'!$J:$J,0))</f>
        <v>#N/A</v>
      </c>
      <c r="X477" s="171">
        <f t="shared" ca="1" si="21"/>
        <v>0</v>
      </c>
      <c r="AB477" s="171" t="str">
        <f t="shared" ca="1" si="22"/>
        <v/>
      </c>
    </row>
    <row r="478" spans="1:28" s="171" customFormat="1" ht="20.45">
      <c r="A478" s="156"/>
      <c r="B478" s="150" t="str">
        <f ca="1">IF(LEN(A478)=0,"",INDEX('Smelter Look-up'!$A:$A,MATCH($A478,'Smelter Look-up'!$E:$E,0)))</f>
        <v/>
      </c>
      <c r="C478" s="153" t="str">
        <f ca="1">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 ca="1">IF(C478="",NA(),MATCH($B478&amp;$C478,'Smelter Look-up'!$J:$J,0))</f>
        <v>#N/A</v>
      </c>
      <c r="X478" s="171">
        <f t="shared" ca="1" si="21"/>
        <v>0</v>
      </c>
      <c r="AB478" s="171" t="str">
        <f t="shared" ca="1" si="22"/>
        <v/>
      </c>
    </row>
    <row r="479" spans="1:28" s="171" customFormat="1" ht="20.45">
      <c r="A479" s="156"/>
      <c r="B479" s="150" t="str">
        <f ca="1">IF(LEN(A479)=0,"",INDEX('Smelter Look-up'!$A:$A,MATCH($A479,'Smelter Look-up'!$E:$E,0)))</f>
        <v/>
      </c>
      <c r="C479" s="153" t="str">
        <f ca="1">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 ca="1">IF(C479="",NA(),MATCH($B479&amp;$C479,'Smelter Look-up'!$J:$J,0))</f>
        <v>#N/A</v>
      </c>
      <c r="X479" s="171">
        <f t="shared" ca="1" si="21"/>
        <v>0</v>
      </c>
      <c r="AB479" s="171" t="str">
        <f t="shared" ca="1" si="22"/>
        <v/>
      </c>
    </row>
    <row r="480" spans="1:28" s="171" customFormat="1" ht="20.45">
      <c r="A480" s="156"/>
      <c r="B480" s="150" t="str">
        <f ca="1">IF(LEN(A480)=0,"",INDEX('Smelter Look-up'!$A:$A,MATCH($A480,'Smelter Look-up'!$E:$E,0)))</f>
        <v/>
      </c>
      <c r="C480" s="153" t="str">
        <f ca="1">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 ca="1">IF(C480="",NA(),MATCH($B480&amp;$C480,'Smelter Look-up'!$J:$J,0))</f>
        <v>#N/A</v>
      </c>
      <c r="X480" s="171">
        <f t="shared" ca="1" si="21"/>
        <v>0</v>
      </c>
      <c r="AB480" s="171" t="str">
        <f t="shared" ca="1" si="22"/>
        <v/>
      </c>
    </row>
    <row r="481" spans="1:28" s="171" customFormat="1" ht="20.45">
      <c r="A481" s="156"/>
      <c r="B481" s="150" t="str">
        <f ca="1">IF(LEN(A481)=0,"",INDEX('Smelter Look-up'!$A:$A,MATCH($A481,'Smelter Look-up'!$E:$E,0)))</f>
        <v/>
      </c>
      <c r="C481" s="153" t="str">
        <f ca="1">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 ca="1">IF(C481="",NA(),MATCH($B481&amp;$C481,'Smelter Look-up'!$J:$J,0))</f>
        <v>#N/A</v>
      </c>
      <c r="X481" s="171">
        <f t="shared" ca="1" si="21"/>
        <v>0</v>
      </c>
      <c r="AB481" s="171" t="str">
        <f t="shared" ca="1" si="22"/>
        <v/>
      </c>
    </row>
    <row r="482" spans="1:28" s="171" customFormat="1" ht="20.45">
      <c r="A482" s="156"/>
      <c r="B482" s="150" t="str">
        <f ca="1">IF(LEN(A482)=0,"",INDEX('Smelter Look-up'!$A:$A,MATCH($A482,'Smelter Look-up'!$E:$E,0)))</f>
        <v/>
      </c>
      <c r="C482" s="153" t="str">
        <f ca="1">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 ca="1">IF(C482="",NA(),MATCH($B482&amp;$C482,'Smelter Look-up'!$J:$J,0))</f>
        <v>#N/A</v>
      </c>
      <c r="X482" s="171">
        <f t="shared" ca="1" si="21"/>
        <v>0</v>
      </c>
      <c r="AB482" s="171" t="str">
        <f t="shared" ca="1" si="22"/>
        <v/>
      </c>
    </row>
    <row r="483" spans="1:28" s="171" customFormat="1" ht="20.45">
      <c r="A483" s="156"/>
      <c r="B483" s="150" t="str">
        <f ca="1">IF(LEN(A483)=0,"",INDEX('Smelter Look-up'!$A:$A,MATCH($A483,'Smelter Look-up'!$E:$E,0)))</f>
        <v/>
      </c>
      <c r="C483" s="153" t="str">
        <f ca="1">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 ca="1">IF(C483="",NA(),MATCH($B483&amp;$C483,'Smelter Look-up'!$J:$J,0))</f>
        <v>#N/A</v>
      </c>
      <c r="X483" s="171">
        <f t="shared" ca="1" si="21"/>
        <v>0</v>
      </c>
      <c r="AB483" s="171" t="str">
        <f t="shared" ca="1" si="22"/>
        <v/>
      </c>
    </row>
    <row r="484" spans="1:28" s="171" customFormat="1" ht="20.45">
      <c r="A484" s="156"/>
      <c r="B484" s="150" t="str">
        <f ca="1">IF(LEN(A484)=0,"",INDEX('Smelter Look-up'!$A:$A,MATCH($A484,'Smelter Look-up'!$E:$E,0)))</f>
        <v/>
      </c>
      <c r="C484" s="153" t="str">
        <f ca="1">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 ca="1">IF(C484="",NA(),MATCH($B484&amp;$C484,'Smelter Look-up'!$J:$J,0))</f>
        <v>#N/A</v>
      </c>
      <c r="X484" s="171">
        <f t="shared" ca="1" si="21"/>
        <v>0</v>
      </c>
      <c r="AB484" s="171" t="str">
        <f t="shared" ca="1" si="22"/>
        <v/>
      </c>
    </row>
    <row r="485" spans="1:28" s="171" customFormat="1" ht="20.45">
      <c r="A485" s="156"/>
      <c r="B485" s="150" t="str">
        <f ca="1">IF(LEN(A485)=0,"",INDEX('Smelter Look-up'!$A:$A,MATCH($A485,'Smelter Look-up'!$E:$E,0)))</f>
        <v/>
      </c>
      <c r="C485" s="153" t="str">
        <f ca="1">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 ca="1">IF(C485="",NA(),MATCH($B485&amp;$C485,'Smelter Look-up'!$J:$J,0))</f>
        <v>#N/A</v>
      </c>
      <c r="X485" s="171">
        <f t="shared" ca="1" si="21"/>
        <v>0</v>
      </c>
      <c r="AB485" s="171" t="str">
        <f t="shared" ca="1" si="22"/>
        <v/>
      </c>
    </row>
    <row r="486" spans="1:28" s="171" customFormat="1" ht="20.45">
      <c r="A486" s="156"/>
      <c r="B486" s="150" t="str">
        <f ca="1">IF(LEN(A486)=0,"",INDEX('Smelter Look-up'!$A:$A,MATCH($A486,'Smelter Look-up'!$E:$E,0)))</f>
        <v/>
      </c>
      <c r="C486" s="153" t="str">
        <f ca="1">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 ca="1">IF(C486="",NA(),MATCH($B486&amp;$C486,'Smelter Look-up'!$J:$J,0))</f>
        <v>#N/A</v>
      </c>
      <c r="X486" s="171">
        <f t="shared" ca="1" si="21"/>
        <v>0</v>
      </c>
      <c r="AB486" s="171" t="str">
        <f t="shared" ca="1" si="22"/>
        <v/>
      </c>
    </row>
    <row r="487" spans="1:28" s="171" customFormat="1" ht="20.45">
      <c r="A487" s="156"/>
      <c r="B487" s="150" t="str">
        <f ca="1">IF(LEN(A487)=0,"",INDEX('Smelter Look-up'!$A:$A,MATCH($A487,'Smelter Look-up'!$E:$E,0)))</f>
        <v/>
      </c>
      <c r="C487" s="153" t="str">
        <f ca="1">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 ca="1">IF(C487="",NA(),MATCH($B487&amp;$C487,'Smelter Look-up'!$J:$J,0))</f>
        <v>#N/A</v>
      </c>
      <c r="X487" s="171">
        <f t="shared" ca="1" si="21"/>
        <v>0</v>
      </c>
      <c r="AB487" s="171" t="str">
        <f t="shared" ca="1" si="22"/>
        <v/>
      </c>
    </row>
    <row r="488" spans="1:28" s="171" customFormat="1" ht="20.45">
      <c r="A488" s="156"/>
      <c r="B488" s="150" t="str">
        <f ca="1">IF(LEN(A488)=0,"",INDEX('Smelter Look-up'!$A:$A,MATCH($A488,'Smelter Look-up'!$E:$E,0)))</f>
        <v/>
      </c>
      <c r="C488" s="153" t="str">
        <f ca="1">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 ca="1">IF(C488="",NA(),MATCH($B488&amp;$C488,'Smelter Look-up'!$J:$J,0))</f>
        <v>#N/A</v>
      </c>
      <c r="X488" s="171">
        <f t="shared" ca="1" si="21"/>
        <v>0</v>
      </c>
      <c r="AB488" s="171" t="str">
        <f t="shared" ca="1" si="22"/>
        <v/>
      </c>
    </row>
    <row r="489" spans="1:28" s="171" customFormat="1" ht="20.45">
      <c r="A489" s="156"/>
      <c r="B489" s="150" t="str">
        <f ca="1">IF(LEN(A489)=0,"",INDEX('Smelter Look-up'!$A:$A,MATCH($A489,'Smelter Look-up'!$E:$E,0)))</f>
        <v/>
      </c>
      <c r="C489" s="153" t="str">
        <f ca="1">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 ca="1">IF(C489="",NA(),MATCH($B489&amp;$C489,'Smelter Look-up'!$J:$J,0))</f>
        <v>#N/A</v>
      </c>
      <c r="X489" s="171">
        <f t="shared" ca="1" si="21"/>
        <v>0</v>
      </c>
      <c r="AB489" s="171" t="str">
        <f t="shared" ca="1" si="22"/>
        <v/>
      </c>
    </row>
    <row r="490" spans="1:28" s="171" customFormat="1" ht="20.45">
      <c r="A490" s="156"/>
      <c r="B490" s="150" t="str">
        <f ca="1">IF(LEN(A490)=0,"",INDEX('Smelter Look-up'!$A:$A,MATCH($A490,'Smelter Look-up'!$E:$E,0)))</f>
        <v/>
      </c>
      <c r="C490" s="153" t="str">
        <f ca="1">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 ca="1">IF(C490="",NA(),MATCH($B490&amp;$C490,'Smelter Look-up'!$J:$J,0))</f>
        <v>#N/A</v>
      </c>
      <c r="X490" s="171">
        <f t="shared" ca="1" si="21"/>
        <v>0</v>
      </c>
      <c r="AB490" s="171" t="str">
        <f t="shared" ca="1" si="22"/>
        <v/>
      </c>
    </row>
    <row r="491" spans="1:28" s="171" customFormat="1" ht="20.45">
      <c r="A491" s="156"/>
      <c r="B491" s="150" t="str">
        <f ca="1">IF(LEN(A491)=0,"",INDEX('Smelter Look-up'!$A:$A,MATCH($A491,'Smelter Look-up'!$E:$E,0)))</f>
        <v/>
      </c>
      <c r="C491" s="153" t="str">
        <f ca="1">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 ca="1">IF(C491="",NA(),MATCH($B491&amp;$C491,'Smelter Look-up'!$J:$J,0))</f>
        <v>#N/A</v>
      </c>
      <c r="X491" s="171">
        <f t="shared" ca="1" si="21"/>
        <v>0</v>
      </c>
      <c r="AB491" s="171" t="str">
        <f t="shared" ca="1" si="22"/>
        <v/>
      </c>
    </row>
    <row r="492" spans="1:28" s="171" customFormat="1" ht="20.45">
      <c r="A492" s="156"/>
      <c r="B492" s="150" t="str">
        <f ca="1">IF(LEN(A492)=0,"",INDEX('Smelter Look-up'!$A:$A,MATCH($A492,'Smelter Look-up'!$E:$E,0)))</f>
        <v/>
      </c>
      <c r="C492" s="153" t="str">
        <f ca="1">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 ca="1">IF(C492="",NA(),MATCH($B492&amp;$C492,'Smelter Look-up'!$J:$J,0))</f>
        <v>#N/A</v>
      </c>
      <c r="X492" s="171">
        <f t="shared" ca="1" si="21"/>
        <v>0</v>
      </c>
      <c r="AB492" s="171" t="str">
        <f t="shared" ca="1" si="22"/>
        <v/>
      </c>
    </row>
    <row r="493" spans="1:28" s="171" customFormat="1" ht="20.45">
      <c r="A493" s="156"/>
      <c r="B493" s="150" t="str">
        <f ca="1">IF(LEN(A493)=0,"",INDEX('Smelter Look-up'!$A:$A,MATCH($A493,'Smelter Look-up'!$E:$E,0)))</f>
        <v/>
      </c>
      <c r="C493" s="153" t="str">
        <f ca="1">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 ca="1">IF(C493="",NA(),MATCH($B493&amp;$C493,'Smelter Look-up'!$J:$J,0))</f>
        <v>#N/A</v>
      </c>
      <c r="X493" s="171">
        <f t="shared" ca="1" si="21"/>
        <v>0</v>
      </c>
      <c r="AB493" s="171" t="str">
        <f t="shared" ca="1" si="22"/>
        <v/>
      </c>
    </row>
    <row r="494" spans="1:28" s="171" customFormat="1" ht="20.45">
      <c r="A494" s="156"/>
      <c r="B494" s="150" t="str">
        <f ca="1">IF(LEN(A494)=0,"",INDEX('Smelter Look-up'!$A:$A,MATCH($A494,'Smelter Look-up'!$E:$E,0)))</f>
        <v/>
      </c>
      <c r="C494" s="153" t="str">
        <f ca="1">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 ca="1">IF(C494="",NA(),MATCH($B494&amp;$C494,'Smelter Look-up'!$J:$J,0))</f>
        <v>#N/A</v>
      </c>
      <c r="X494" s="171">
        <f t="shared" ca="1" si="21"/>
        <v>0</v>
      </c>
      <c r="AB494" s="171" t="str">
        <f t="shared" ca="1" si="22"/>
        <v/>
      </c>
    </row>
    <row r="495" spans="1:28" s="171" customFormat="1" ht="20.45">
      <c r="A495" s="156"/>
      <c r="B495" s="150" t="str">
        <f ca="1">IF(LEN(A495)=0,"",INDEX('Smelter Look-up'!$A:$A,MATCH($A495,'Smelter Look-up'!$E:$E,0)))</f>
        <v/>
      </c>
      <c r="C495" s="153" t="str">
        <f ca="1">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 ca="1">IF(C495="",NA(),MATCH($B495&amp;$C495,'Smelter Look-up'!$J:$J,0))</f>
        <v>#N/A</v>
      </c>
      <c r="X495" s="171">
        <f t="shared" ca="1" si="21"/>
        <v>0</v>
      </c>
      <c r="AB495" s="171" t="str">
        <f t="shared" ca="1" si="22"/>
        <v/>
      </c>
    </row>
    <row r="496" spans="1:28" s="171" customFormat="1" ht="20.45">
      <c r="A496" s="156"/>
      <c r="B496" s="150" t="str">
        <f ca="1">IF(LEN(A496)=0,"",INDEX('Smelter Look-up'!$A:$A,MATCH($A496,'Smelter Look-up'!$E:$E,0)))</f>
        <v/>
      </c>
      <c r="C496" s="153" t="str">
        <f ca="1">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 ca="1">IF(C496="",NA(),MATCH($B496&amp;$C496,'Smelter Look-up'!$J:$J,0))</f>
        <v>#N/A</v>
      </c>
      <c r="X496" s="171">
        <f t="shared" ca="1" si="21"/>
        <v>0</v>
      </c>
      <c r="AB496" s="171" t="str">
        <f t="shared" ca="1" si="22"/>
        <v/>
      </c>
    </row>
    <row r="497" spans="1:28" s="171" customFormat="1" ht="20.45">
      <c r="A497" s="156"/>
      <c r="B497" s="150" t="str">
        <f ca="1">IF(LEN(A497)=0,"",INDEX('Smelter Look-up'!$A:$A,MATCH($A497,'Smelter Look-up'!$E:$E,0)))</f>
        <v/>
      </c>
      <c r="C497" s="153" t="str">
        <f ca="1">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 ca="1">IF(C497="",NA(),MATCH($B497&amp;$C497,'Smelter Look-up'!$J:$J,0))</f>
        <v>#N/A</v>
      </c>
      <c r="X497" s="171">
        <f t="shared" ca="1" si="21"/>
        <v>0</v>
      </c>
      <c r="AB497" s="171" t="str">
        <f t="shared" ca="1" si="22"/>
        <v/>
      </c>
    </row>
    <row r="498" spans="1:28" s="171" customFormat="1" ht="20.45">
      <c r="A498" s="156"/>
      <c r="B498" s="150" t="str">
        <f ca="1">IF(LEN(A498)=0,"",INDEX('Smelter Look-up'!$A:$A,MATCH($A498,'Smelter Look-up'!$E:$E,0)))</f>
        <v/>
      </c>
      <c r="C498" s="153" t="str">
        <f ca="1">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 ca="1">IF(C498="",NA(),MATCH($B498&amp;$C498,'Smelter Look-up'!$J:$J,0))</f>
        <v>#N/A</v>
      </c>
      <c r="X498" s="171">
        <f t="shared" ca="1" si="21"/>
        <v>0</v>
      </c>
      <c r="AB498" s="171" t="str">
        <f t="shared" ca="1" si="22"/>
        <v/>
      </c>
    </row>
    <row r="499" spans="1:28" s="171" customFormat="1" ht="20.45">
      <c r="A499" s="156"/>
      <c r="B499" s="150" t="str">
        <f ca="1">IF(LEN(A499)=0,"",INDEX('Smelter Look-up'!$A:$A,MATCH($A499,'Smelter Look-up'!$E:$E,0)))</f>
        <v/>
      </c>
      <c r="C499" s="153" t="str">
        <f ca="1">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 ca="1">IF(C499="",NA(),MATCH($B499&amp;$C499,'Smelter Look-up'!$J:$J,0))</f>
        <v>#N/A</v>
      </c>
      <c r="X499" s="171">
        <f t="shared" ca="1" si="21"/>
        <v>0</v>
      </c>
      <c r="AB499" s="171" t="str">
        <f t="shared" ca="1" si="22"/>
        <v/>
      </c>
    </row>
    <row r="500" spans="1:28" s="171" customFormat="1" ht="20.45">
      <c r="A500" s="156"/>
      <c r="B500" s="150" t="str">
        <f ca="1">IF(LEN(A500)=0,"",INDEX('Smelter Look-up'!$A:$A,MATCH($A500,'Smelter Look-up'!$E:$E,0)))</f>
        <v/>
      </c>
      <c r="C500" s="153" t="str">
        <f ca="1">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 ca="1">IF(C500="",NA(),MATCH($B500&amp;$C500,'Smelter Look-up'!$J:$J,0))</f>
        <v>#N/A</v>
      </c>
      <c r="X500" s="171">
        <f t="shared" ca="1" si="21"/>
        <v>0</v>
      </c>
      <c r="AB500" s="171" t="str">
        <f t="shared" ca="1" si="22"/>
        <v/>
      </c>
    </row>
    <row r="501" spans="1:28" s="171" customFormat="1" ht="20.45">
      <c r="A501" s="156"/>
      <c r="B501" s="150" t="str">
        <f ca="1">IF(LEN(A501)=0,"",INDEX('Smelter Look-up'!$A:$A,MATCH($A501,'Smelter Look-up'!$E:$E,0)))</f>
        <v/>
      </c>
      <c r="C501" s="153" t="str">
        <f ca="1">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 ca="1">IF(C501="",NA(),MATCH($B501&amp;$C501,'Smelter Look-up'!$J:$J,0))</f>
        <v>#N/A</v>
      </c>
      <c r="X501" s="171">
        <f t="shared" ca="1" si="21"/>
        <v>0</v>
      </c>
      <c r="AB501" s="171" t="str">
        <f t="shared" ca="1" si="22"/>
        <v/>
      </c>
    </row>
    <row r="502" spans="1:28" s="171" customFormat="1" ht="20.45">
      <c r="A502" s="156"/>
      <c r="B502" s="150" t="str">
        <f ca="1">IF(LEN(A502)=0,"",INDEX('Smelter Look-up'!$A:$A,MATCH($A502,'Smelter Look-up'!$E:$E,0)))</f>
        <v/>
      </c>
      <c r="C502" s="153" t="str">
        <f ca="1">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 ca="1">IF(C502="",NA(),MATCH($B502&amp;$C502,'Smelter Look-up'!$J:$J,0))</f>
        <v>#N/A</v>
      </c>
      <c r="X502" s="171">
        <f t="shared" ca="1" si="21"/>
        <v>0</v>
      </c>
      <c r="AB502" s="171" t="str">
        <f t="shared" ca="1" si="22"/>
        <v/>
      </c>
    </row>
    <row r="503" spans="1:28" s="171" customFormat="1" ht="20.45">
      <c r="A503" s="156"/>
      <c r="B503" s="150" t="str">
        <f ca="1">IF(LEN(A503)=0,"",INDEX('Smelter Look-up'!$A:$A,MATCH($A503,'Smelter Look-up'!$E:$E,0)))</f>
        <v/>
      </c>
      <c r="C503" s="153" t="str">
        <f ca="1">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 ca="1">IF(C503="",NA(),MATCH($B503&amp;$C503,'Smelter Look-up'!$J:$J,0))</f>
        <v>#N/A</v>
      </c>
      <c r="X503" s="171">
        <f t="shared" ca="1" si="21"/>
        <v>0</v>
      </c>
      <c r="AB503" s="171" t="str">
        <f t="shared" ca="1" si="22"/>
        <v/>
      </c>
    </row>
    <row r="504" spans="1:28" s="171" customFormat="1" ht="20.45">
      <c r="A504" s="156"/>
      <c r="B504" s="150" t="str">
        <f ca="1">IF(LEN(A504)=0,"",INDEX('Smelter Look-up'!$A:$A,MATCH($A504,'Smelter Look-up'!$E:$E,0)))</f>
        <v/>
      </c>
      <c r="C504" s="153" t="str">
        <f ca="1">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 ca="1">IF(C504="",NA(),MATCH($B504&amp;$C504,'Smelter Look-up'!$J:$J,0))</f>
        <v>#N/A</v>
      </c>
      <c r="X504" s="171">
        <f t="shared" ca="1" si="21"/>
        <v>0</v>
      </c>
      <c r="AB504" s="171" t="str">
        <f t="shared" ca="1" si="22"/>
        <v/>
      </c>
    </row>
    <row r="505" spans="1:28" s="171" customFormat="1" ht="20.45">
      <c r="A505" s="156"/>
      <c r="B505" s="150" t="str">
        <f ca="1">IF(LEN(A505)=0,"",INDEX('Smelter Look-up'!$A:$A,MATCH($A505,'Smelter Look-up'!$E:$E,0)))</f>
        <v/>
      </c>
      <c r="C505" s="153" t="str">
        <f ca="1">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 ca="1">IF(C505="",NA(),MATCH($B505&amp;$C505,'Smelter Look-up'!$J:$J,0))</f>
        <v>#N/A</v>
      </c>
      <c r="X505" s="171">
        <f t="shared" ca="1" si="21"/>
        <v>0</v>
      </c>
      <c r="AB505" s="171" t="str">
        <f t="shared" ca="1" si="22"/>
        <v/>
      </c>
    </row>
    <row r="506" spans="1:28" s="171" customFormat="1" ht="20.45">
      <c r="A506" s="156"/>
      <c r="B506" s="150" t="str">
        <f ca="1">IF(LEN(A506)=0,"",INDEX('Smelter Look-up'!$A:$A,MATCH($A506,'Smelter Look-up'!$E:$E,0)))</f>
        <v/>
      </c>
      <c r="C506" s="153" t="str">
        <f ca="1">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 ca="1">IF(C506="",NA(),MATCH($B506&amp;$C506,'Smelter Look-up'!$J:$J,0))</f>
        <v>#N/A</v>
      </c>
      <c r="X506" s="171">
        <f t="shared" ca="1" si="21"/>
        <v>0</v>
      </c>
      <c r="AB506" s="171" t="str">
        <f t="shared" ca="1" si="22"/>
        <v/>
      </c>
    </row>
    <row r="507" spans="1:28" s="171" customFormat="1" ht="20.45">
      <c r="A507" s="156"/>
      <c r="B507" s="150" t="str">
        <f ca="1">IF(LEN(A507)=0,"",INDEX('Smelter Look-up'!$A:$A,MATCH($A507,'Smelter Look-up'!$E:$E,0)))</f>
        <v/>
      </c>
      <c r="C507" s="153" t="str">
        <f ca="1">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 ca="1">IF(C507="",NA(),MATCH($B507&amp;$C507,'Smelter Look-up'!$J:$J,0))</f>
        <v>#N/A</v>
      </c>
      <c r="X507" s="171">
        <f t="shared" ca="1" si="21"/>
        <v>0</v>
      </c>
      <c r="AB507" s="171" t="str">
        <f t="shared" ca="1" si="22"/>
        <v/>
      </c>
    </row>
    <row r="508" spans="1:28" s="171" customFormat="1" ht="20.45">
      <c r="A508" s="156"/>
      <c r="B508" s="150" t="str">
        <f ca="1">IF(LEN(A508)=0,"",INDEX('Smelter Look-up'!$A:$A,MATCH($A508,'Smelter Look-up'!$E:$E,0)))</f>
        <v/>
      </c>
      <c r="C508" s="153" t="str">
        <f ca="1">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 ca="1">IF(C508="",NA(),MATCH($B508&amp;$C508,'Smelter Look-up'!$J:$J,0))</f>
        <v>#N/A</v>
      </c>
      <c r="X508" s="171">
        <f t="shared" ca="1" si="21"/>
        <v>0</v>
      </c>
      <c r="AB508" s="171" t="str">
        <f t="shared" ca="1" si="22"/>
        <v/>
      </c>
    </row>
    <row r="509" spans="1:28" s="171" customFormat="1" ht="20.45">
      <c r="A509" s="156"/>
      <c r="B509" s="150" t="str">
        <f ca="1">IF(LEN(A509)=0,"",INDEX('Smelter Look-up'!$A:$A,MATCH($A509,'Smelter Look-up'!$E:$E,0)))</f>
        <v/>
      </c>
      <c r="C509" s="153" t="str">
        <f ca="1">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 ca="1">IF(C509="",NA(),MATCH($B509&amp;$C509,'Smelter Look-up'!$J:$J,0))</f>
        <v>#N/A</v>
      </c>
      <c r="X509" s="171">
        <f t="shared" ca="1" si="21"/>
        <v>0</v>
      </c>
      <c r="AB509" s="171" t="str">
        <f t="shared" ca="1" si="22"/>
        <v/>
      </c>
    </row>
    <row r="510" spans="1:28" s="171" customFormat="1" ht="20.45">
      <c r="A510" s="156"/>
      <c r="B510" s="150" t="str">
        <f ca="1">IF(LEN(A510)=0,"",INDEX('Smelter Look-up'!$A:$A,MATCH($A510,'Smelter Look-up'!$E:$E,0)))</f>
        <v/>
      </c>
      <c r="C510" s="153" t="str">
        <f ca="1">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 ca="1">IF(C510="",NA(),MATCH($B510&amp;$C510,'Smelter Look-up'!$J:$J,0))</f>
        <v>#N/A</v>
      </c>
      <c r="X510" s="171">
        <f t="shared" ca="1" si="21"/>
        <v>0</v>
      </c>
      <c r="AB510" s="171" t="str">
        <f t="shared" ca="1" si="22"/>
        <v/>
      </c>
    </row>
    <row r="511" spans="1:28" s="171" customFormat="1" ht="20.45">
      <c r="A511" s="156"/>
      <c r="B511" s="150" t="str">
        <f ca="1">IF(LEN(A511)=0,"",INDEX('Smelter Look-up'!$A:$A,MATCH($A511,'Smelter Look-up'!$E:$E,0)))</f>
        <v/>
      </c>
      <c r="C511" s="153" t="str">
        <f ca="1">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 ca="1">IF(C511="",NA(),MATCH($B511&amp;$C511,'Smelter Look-up'!$J:$J,0))</f>
        <v>#N/A</v>
      </c>
      <c r="X511" s="171">
        <f t="shared" ref="X511:X574" ca="1" si="24">IF(AND(C511="Smelter not listed",OR(LEN(D511)=0,LEN(E511)=0)),1,0)</f>
        <v>0</v>
      </c>
      <c r="AB511" s="171" t="str">
        <f t="shared" ref="AB511:AB574" ca="1" si="25">B511&amp;C511</f>
        <v/>
      </c>
    </row>
    <row r="512" spans="1:28" s="171" customFormat="1" ht="20.45">
      <c r="A512" s="156"/>
      <c r="B512" s="150" t="str">
        <f ca="1">IF(LEN(A512)=0,"",INDEX('Smelter Look-up'!$A:$A,MATCH($A512,'Smelter Look-up'!$E:$E,0)))</f>
        <v/>
      </c>
      <c r="C512" s="153" t="str">
        <f ca="1">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 ca="1">IF(C512="",NA(),MATCH($B512&amp;$C512,'Smelter Look-up'!$J:$J,0))</f>
        <v>#N/A</v>
      </c>
      <c r="X512" s="171">
        <f t="shared" ca="1" si="24"/>
        <v>0</v>
      </c>
      <c r="AB512" s="171" t="str">
        <f t="shared" ca="1" si="25"/>
        <v/>
      </c>
    </row>
    <row r="513" spans="1:28" s="171" customFormat="1" ht="20.45">
      <c r="A513" s="156"/>
      <c r="B513" s="150" t="str">
        <f ca="1">IF(LEN(A513)=0,"",INDEX('Smelter Look-up'!$A:$A,MATCH($A513,'Smelter Look-up'!$E:$E,0)))</f>
        <v/>
      </c>
      <c r="C513" s="153" t="str">
        <f ca="1">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 ca="1">IF(C513="",NA(),MATCH($B513&amp;$C513,'Smelter Look-up'!$J:$J,0))</f>
        <v>#N/A</v>
      </c>
      <c r="X513" s="171">
        <f t="shared" ca="1" si="24"/>
        <v>0</v>
      </c>
      <c r="AB513" s="171" t="str">
        <f t="shared" ca="1" si="25"/>
        <v/>
      </c>
    </row>
    <row r="514" spans="1:28" s="171" customFormat="1" ht="20.45">
      <c r="A514" s="156"/>
      <c r="B514" s="150" t="str">
        <f ca="1">IF(LEN(A514)=0,"",INDEX('Smelter Look-up'!$A:$A,MATCH($A514,'Smelter Look-up'!$E:$E,0)))</f>
        <v/>
      </c>
      <c r="C514" s="153" t="str">
        <f ca="1">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 ca="1">IF(C514="",NA(),MATCH($B514&amp;$C514,'Smelter Look-up'!$J:$J,0))</f>
        <v>#N/A</v>
      </c>
      <c r="X514" s="171">
        <f t="shared" ca="1" si="24"/>
        <v>0</v>
      </c>
      <c r="AB514" s="171" t="str">
        <f t="shared" ca="1" si="25"/>
        <v/>
      </c>
    </row>
    <row r="515" spans="1:28" s="171" customFormat="1" ht="20.45">
      <c r="A515" s="156"/>
      <c r="B515" s="150" t="str">
        <f ca="1">IF(LEN(A515)=0,"",INDEX('Smelter Look-up'!$A:$A,MATCH($A515,'Smelter Look-up'!$E:$E,0)))</f>
        <v/>
      </c>
      <c r="C515" s="153" t="str">
        <f ca="1">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 ca="1">IF(C515="",NA(),MATCH($B515&amp;$C515,'Smelter Look-up'!$J:$J,0))</f>
        <v>#N/A</v>
      </c>
      <c r="X515" s="171">
        <f t="shared" ca="1" si="24"/>
        <v>0</v>
      </c>
      <c r="AB515" s="171" t="str">
        <f t="shared" ca="1" si="25"/>
        <v/>
      </c>
    </row>
    <row r="516" spans="1:28" s="171" customFormat="1" ht="20.45">
      <c r="A516" s="156"/>
      <c r="B516" s="150" t="str">
        <f ca="1">IF(LEN(A516)=0,"",INDEX('Smelter Look-up'!$A:$A,MATCH($A516,'Smelter Look-up'!$E:$E,0)))</f>
        <v/>
      </c>
      <c r="C516" s="153" t="str">
        <f ca="1">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 ca="1">IF(C516="",NA(),MATCH($B516&amp;$C516,'Smelter Look-up'!$J:$J,0))</f>
        <v>#N/A</v>
      </c>
      <c r="X516" s="171">
        <f t="shared" ca="1" si="24"/>
        <v>0</v>
      </c>
      <c r="AB516" s="171" t="str">
        <f t="shared" ca="1" si="25"/>
        <v/>
      </c>
    </row>
    <row r="517" spans="1:28" s="171" customFormat="1" ht="20.45">
      <c r="A517" s="156"/>
      <c r="B517" s="150" t="str">
        <f ca="1">IF(LEN(A517)=0,"",INDEX('Smelter Look-up'!$A:$A,MATCH($A517,'Smelter Look-up'!$E:$E,0)))</f>
        <v/>
      </c>
      <c r="C517" s="153" t="str">
        <f ca="1">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 ca="1">IF(C517="",NA(),MATCH($B517&amp;$C517,'Smelter Look-up'!$J:$J,0))</f>
        <v>#N/A</v>
      </c>
      <c r="X517" s="171">
        <f t="shared" ca="1" si="24"/>
        <v>0</v>
      </c>
      <c r="AB517" s="171" t="str">
        <f t="shared" ca="1" si="25"/>
        <v/>
      </c>
    </row>
    <row r="518" spans="1:28" s="171" customFormat="1" ht="20.45">
      <c r="A518" s="156"/>
      <c r="B518" s="150" t="str">
        <f ca="1">IF(LEN(A518)=0,"",INDEX('Smelter Look-up'!$A:$A,MATCH($A518,'Smelter Look-up'!$E:$E,0)))</f>
        <v/>
      </c>
      <c r="C518" s="153" t="str">
        <f ca="1">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 ca="1">IF(C518="",NA(),MATCH($B518&amp;$C518,'Smelter Look-up'!$J:$J,0))</f>
        <v>#N/A</v>
      </c>
      <c r="X518" s="171">
        <f t="shared" ca="1" si="24"/>
        <v>0</v>
      </c>
      <c r="AB518" s="171" t="str">
        <f t="shared" ca="1" si="25"/>
        <v/>
      </c>
    </row>
    <row r="519" spans="1:28" s="171" customFormat="1" ht="20.45">
      <c r="A519" s="156"/>
      <c r="B519" s="150" t="str">
        <f ca="1">IF(LEN(A519)=0,"",INDEX('Smelter Look-up'!$A:$A,MATCH($A519,'Smelter Look-up'!$E:$E,0)))</f>
        <v/>
      </c>
      <c r="C519" s="153" t="str">
        <f ca="1">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 ca="1">IF(C519="",NA(),MATCH($B519&amp;$C519,'Smelter Look-up'!$J:$J,0))</f>
        <v>#N/A</v>
      </c>
      <c r="X519" s="171">
        <f t="shared" ca="1" si="24"/>
        <v>0</v>
      </c>
      <c r="AB519" s="171" t="str">
        <f t="shared" ca="1" si="25"/>
        <v/>
      </c>
    </row>
    <row r="520" spans="1:28" s="171" customFormat="1" ht="20.45">
      <c r="A520" s="156"/>
      <c r="B520" s="150" t="str">
        <f ca="1">IF(LEN(A520)=0,"",INDEX('Smelter Look-up'!$A:$A,MATCH($A520,'Smelter Look-up'!$E:$E,0)))</f>
        <v/>
      </c>
      <c r="C520" s="153" t="str">
        <f ca="1">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 ca="1">IF(C520="",NA(),MATCH($B520&amp;$C520,'Smelter Look-up'!$J:$J,0))</f>
        <v>#N/A</v>
      </c>
      <c r="X520" s="171">
        <f t="shared" ca="1" si="24"/>
        <v>0</v>
      </c>
      <c r="AB520" s="171" t="str">
        <f t="shared" ca="1" si="25"/>
        <v/>
      </c>
    </row>
    <row r="521" spans="1:28" s="171" customFormat="1" ht="20.45">
      <c r="A521" s="156"/>
      <c r="B521" s="150" t="str">
        <f ca="1">IF(LEN(A521)=0,"",INDEX('Smelter Look-up'!$A:$A,MATCH($A521,'Smelter Look-up'!$E:$E,0)))</f>
        <v/>
      </c>
      <c r="C521" s="153" t="str">
        <f ca="1">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 ca="1">IF(C521="",NA(),MATCH($B521&amp;$C521,'Smelter Look-up'!$J:$J,0))</f>
        <v>#N/A</v>
      </c>
      <c r="X521" s="171">
        <f t="shared" ca="1" si="24"/>
        <v>0</v>
      </c>
      <c r="AB521" s="171" t="str">
        <f t="shared" ca="1" si="25"/>
        <v/>
      </c>
    </row>
    <row r="522" spans="1:28" s="171" customFormat="1" ht="20.45">
      <c r="A522" s="156"/>
      <c r="B522" s="150" t="str">
        <f ca="1">IF(LEN(A522)=0,"",INDEX('Smelter Look-up'!$A:$A,MATCH($A522,'Smelter Look-up'!$E:$E,0)))</f>
        <v/>
      </c>
      <c r="C522" s="153" t="str">
        <f ca="1">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 ca="1">IF(C522="",NA(),MATCH($B522&amp;$C522,'Smelter Look-up'!$J:$J,0))</f>
        <v>#N/A</v>
      </c>
      <c r="X522" s="171">
        <f t="shared" ca="1" si="24"/>
        <v>0</v>
      </c>
      <c r="AB522" s="171" t="str">
        <f t="shared" ca="1" si="25"/>
        <v/>
      </c>
    </row>
    <row r="523" spans="1:28" s="171" customFormat="1" ht="20.45">
      <c r="A523" s="156"/>
      <c r="B523" s="150" t="str">
        <f ca="1">IF(LEN(A523)=0,"",INDEX('Smelter Look-up'!$A:$A,MATCH($A523,'Smelter Look-up'!$E:$E,0)))</f>
        <v/>
      </c>
      <c r="C523" s="153" t="str">
        <f ca="1">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 ca="1">IF(C523="",NA(),MATCH($B523&amp;$C523,'Smelter Look-up'!$J:$J,0))</f>
        <v>#N/A</v>
      </c>
      <c r="X523" s="171">
        <f t="shared" ca="1" si="24"/>
        <v>0</v>
      </c>
      <c r="AB523" s="171" t="str">
        <f t="shared" ca="1" si="25"/>
        <v/>
      </c>
    </row>
    <row r="524" spans="1:28" s="171" customFormat="1" ht="20.45">
      <c r="A524" s="156"/>
      <c r="B524" s="150" t="str">
        <f ca="1">IF(LEN(A524)=0,"",INDEX('Smelter Look-up'!$A:$A,MATCH($A524,'Smelter Look-up'!$E:$E,0)))</f>
        <v/>
      </c>
      <c r="C524" s="153" t="str">
        <f ca="1">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 ca="1">IF(C524="",NA(),MATCH($B524&amp;$C524,'Smelter Look-up'!$J:$J,0))</f>
        <v>#N/A</v>
      </c>
      <c r="X524" s="171">
        <f t="shared" ca="1" si="24"/>
        <v>0</v>
      </c>
      <c r="AB524" s="171" t="str">
        <f t="shared" ca="1" si="25"/>
        <v/>
      </c>
    </row>
    <row r="525" spans="1:28" s="171" customFormat="1" ht="20.45">
      <c r="A525" s="156"/>
      <c r="B525" s="150" t="str">
        <f ca="1">IF(LEN(A525)=0,"",INDEX('Smelter Look-up'!$A:$A,MATCH($A525,'Smelter Look-up'!$E:$E,0)))</f>
        <v/>
      </c>
      <c r="C525" s="153" t="str">
        <f ca="1">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 ca="1">IF(C525="",NA(),MATCH($B525&amp;$C525,'Smelter Look-up'!$J:$J,0))</f>
        <v>#N/A</v>
      </c>
      <c r="X525" s="171">
        <f t="shared" ca="1" si="24"/>
        <v>0</v>
      </c>
      <c r="AB525" s="171" t="str">
        <f t="shared" ca="1" si="25"/>
        <v/>
      </c>
    </row>
    <row r="526" spans="1:28" s="171" customFormat="1" ht="20.45">
      <c r="A526" s="156"/>
      <c r="B526" s="150" t="str">
        <f ca="1">IF(LEN(A526)=0,"",INDEX('Smelter Look-up'!$A:$A,MATCH($A526,'Smelter Look-up'!$E:$E,0)))</f>
        <v/>
      </c>
      <c r="C526" s="153" t="str">
        <f ca="1">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 ca="1">IF(C526="",NA(),MATCH($B526&amp;$C526,'Smelter Look-up'!$J:$J,0))</f>
        <v>#N/A</v>
      </c>
      <c r="X526" s="171">
        <f t="shared" ca="1" si="24"/>
        <v>0</v>
      </c>
      <c r="AB526" s="171" t="str">
        <f t="shared" ca="1" si="25"/>
        <v/>
      </c>
    </row>
    <row r="527" spans="1:28" s="171" customFormat="1" ht="20.45">
      <c r="A527" s="156"/>
      <c r="B527" s="150" t="str">
        <f ca="1">IF(LEN(A527)=0,"",INDEX('Smelter Look-up'!$A:$A,MATCH($A527,'Smelter Look-up'!$E:$E,0)))</f>
        <v/>
      </c>
      <c r="C527" s="153" t="str">
        <f ca="1">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 ca="1">IF(C527="",NA(),MATCH($B527&amp;$C527,'Smelter Look-up'!$J:$J,0))</f>
        <v>#N/A</v>
      </c>
      <c r="X527" s="171">
        <f t="shared" ca="1" si="24"/>
        <v>0</v>
      </c>
      <c r="AB527" s="171" t="str">
        <f t="shared" ca="1" si="25"/>
        <v/>
      </c>
    </row>
    <row r="528" spans="1:28" s="171" customFormat="1" ht="20.45">
      <c r="A528" s="156"/>
      <c r="B528" s="150" t="str">
        <f ca="1">IF(LEN(A528)=0,"",INDEX('Smelter Look-up'!$A:$A,MATCH($A528,'Smelter Look-up'!$E:$E,0)))</f>
        <v/>
      </c>
      <c r="C528" s="153" t="str">
        <f ca="1">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 ca="1">IF(C528="",NA(),MATCH($B528&amp;$C528,'Smelter Look-up'!$J:$J,0))</f>
        <v>#N/A</v>
      </c>
      <c r="X528" s="171">
        <f t="shared" ca="1" si="24"/>
        <v>0</v>
      </c>
      <c r="AB528" s="171" t="str">
        <f t="shared" ca="1" si="25"/>
        <v/>
      </c>
    </row>
    <row r="529" spans="1:28" s="171" customFormat="1" ht="20.45">
      <c r="A529" s="156"/>
      <c r="B529" s="150" t="str">
        <f ca="1">IF(LEN(A529)=0,"",INDEX('Smelter Look-up'!$A:$A,MATCH($A529,'Smelter Look-up'!$E:$E,0)))</f>
        <v/>
      </c>
      <c r="C529" s="153" t="str">
        <f ca="1">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 ca="1">IF(C529="",NA(),MATCH($B529&amp;$C529,'Smelter Look-up'!$J:$J,0))</f>
        <v>#N/A</v>
      </c>
      <c r="X529" s="171">
        <f t="shared" ca="1" si="24"/>
        <v>0</v>
      </c>
      <c r="AB529" s="171" t="str">
        <f t="shared" ca="1" si="25"/>
        <v/>
      </c>
    </row>
    <row r="530" spans="1:28" s="171" customFormat="1" ht="20.45">
      <c r="A530" s="156"/>
      <c r="B530" s="150" t="str">
        <f ca="1">IF(LEN(A530)=0,"",INDEX('Smelter Look-up'!$A:$A,MATCH($A530,'Smelter Look-up'!$E:$E,0)))</f>
        <v/>
      </c>
      <c r="C530" s="153" t="str">
        <f ca="1">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 ca="1">IF(C530="",NA(),MATCH($B530&amp;$C530,'Smelter Look-up'!$J:$J,0))</f>
        <v>#N/A</v>
      </c>
      <c r="X530" s="171">
        <f t="shared" ca="1" si="24"/>
        <v>0</v>
      </c>
      <c r="AB530" s="171" t="str">
        <f t="shared" ca="1" si="25"/>
        <v/>
      </c>
    </row>
    <row r="531" spans="1:28" s="171" customFormat="1" ht="20.45">
      <c r="A531" s="156"/>
      <c r="B531" s="150" t="str">
        <f ca="1">IF(LEN(A531)=0,"",INDEX('Smelter Look-up'!$A:$A,MATCH($A531,'Smelter Look-up'!$E:$E,0)))</f>
        <v/>
      </c>
      <c r="C531" s="153" t="str">
        <f ca="1">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 ca="1">IF(C531="",NA(),MATCH($B531&amp;$C531,'Smelter Look-up'!$J:$J,0))</f>
        <v>#N/A</v>
      </c>
      <c r="X531" s="171">
        <f t="shared" ca="1" si="24"/>
        <v>0</v>
      </c>
      <c r="AB531" s="171" t="str">
        <f t="shared" ca="1" si="25"/>
        <v/>
      </c>
    </row>
    <row r="532" spans="1:28" s="171" customFormat="1" ht="20.45">
      <c r="A532" s="156"/>
      <c r="B532" s="150" t="str">
        <f ca="1">IF(LEN(A532)=0,"",INDEX('Smelter Look-up'!$A:$A,MATCH($A532,'Smelter Look-up'!$E:$E,0)))</f>
        <v/>
      </c>
      <c r="C532" s="153" t="str">
        <f ca="1">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 ca="1">IF(C532="",NA(),MATCH($B532&amp;$C532,'Smelter Look-up'!$J:$J,0))</f>
        <v>#N/A</v>
      </c>
      <c r="X532" s="171">
        <f t="shared" ca="1" si="24"/>
        <v>0</v>
      </c>
      <c r="AB532" s="171" t="str">
        <f t="shared" ca="1" si="25"/>
        <v/>
      </c>
    </row>
    <row r="533" spans="1:28" s="171" customFormat="1" ht="20.45">
      <c r="A533" s="156"/>
      <c r="B533" s="150" t="str">
        <f ca="1">IF(LEN(A533)=0,"",INDEX('Smelter Look-up'!$A:$A,MATCH($A533,'Smelter Look-up'!$E:$E,0)))</f>
        <v/>
      </c>
      <c r="C533" s="153" t="str">
        <f ca="1">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 ca="1">IF(C533="",NA(),MATCH($B533&amp;$C533,'Smelter Look-up'!$J:$J,0))</f>
        <v>#N/A</v>
      </c>
      <c r="X533" s="171">
        <f t="shared" ca="1" si="24"/>
        <v>0</v>
      </c>
      <c r="AB533" s="171" t="str">
        <f t="shared" ca="1" si="25"/>
        <v/>
      </c>
    </row>
    <row r="534" spans="1:28" s="171" customFormat="1" ht="20.45">
      <c r="A534" s="156"/>
      <c r="B534" s="150" t="str">
        <f ca="1">IF(LEN(A534)=0,"",INDEX('Smelter Look-up'!$A:$A,MATCH($A534,'Smelter Look-up'!$E:$E,0)))</f>
        <v/>
      </c>
      <c r="C534" s="153" t="str">
        <f ca="1">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 ca="1">IF(C534="",NA(),MATCH($B534&amp;$C534,'Smelter Look-up'!$J:$J,0))</f>
        <v>#N/A</v>
      </c>
      <c r="X534" s="171">
        <f t="shared" ca="1" si="24"/>
        <v>0</v>
      </c>
      <c r="AB534" s="171" t="str">
        <f t="shared" ca="1" si="25"/>
        <v/>
      </c>
    </row>
    <row r="535" spans="1:28" s="171" customFormat="1" ht="20.45">
      <c r="A535" s="156"/>
      <c r="B535" s="150" t="str">
        <f ca="1">IF(LEN(A535)=0,"",INDEX('Smelter Look-up'!$A:$A,MATCH($A535,'Smelter Look-up'!$E:$E,0)))</f>
        <v/>
      </c>
      <c r="C535" s="153" t="str">
        <f ca="1">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 ca="1">IF(C535="",NA(),MATCH($B535&amp;$C535,'Smelter Look-up'!$J:$J,0))</f>
        <v>#N/A</v>
      </c>
      <c r="X535" s="171">
        <f t="shared" ca="1" si="24"/>
        <v>0</v>
      </c>
      <c r="AB535" s="171" t="str">
        <f t="shared" ca="1" si="25"/>
        <v/>
      </c>
    </row>
    <row r="536" spans="1:28" s="171" customFormat="1" ht="20.45">
      <c r="A536" s="156"/>
      <c r="B536" s="150" t="str">
        <f ca="1">IF(LEN(A536)=0,"",INDEX('Smelter Look-up'!$A:$A,MATCH($A536,'Smelter Look-up'!$E:$E,0)))</f>
        <v/>
      </c>
      <c r="C536" s="153" t="str">
        <f ca="1">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 ca="1">IF(C536="",NA(),MATCH($B536&amp;$C536,'Smelter Look-up'!$J:$J,0))</f>
        <v>#N/A</v>
      </c>
      <c r="X536" s="171">
        <f t="shared" ca="1" si="24"/>
        <v>0</v>
      </c>
      <c r="AB536" s="171" t="str">
        <f t="shared" ca="1" si="25"/>
        <v/>
      </c>
    </row>
    <row r="537" spans="1:28" s="171" customFormat="1" ht="20.45">
      <c r="A537" s="156"/>
      <c r="B537" s="150" t="str">
        <f ca="1">IF(LEN(A537)=0,"",INDEX('Smelter Look-up'!$A:$A,MATCH($A537,'Smelter Look-up'!$E:$E,0)))</f>
        <v/>
      </c>
      <c r="C537" s="153" t="str">
        <f ca="1">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 ca="1">IF(C537="",NA(),MATCH($B537&amp;$C537,'Smelter Look-up'!$J:$J,0))</f>
        <v>#N/A</v>
      </c>
      <c r="X537" s="171">
        <f t="shared" ca="1" si="24"/>
        <v>0</v>
      </c>
      <c r="AB537" s="171" t="str">
        <f t="shared" ca="1" si="25"/>
        <v/>
      </c>
    </row>
    <row r="538" spans="1:28" s="171" customFormat="1" ht="20.45">
      <c r="A538" s="156"/>
      <c r="B538" s="150" t="str">
        <f ca="1">IF(LEN(A538)=0,"",INDEX('Smelter Look-up'!$A:$A,MATCH($A538,'Smelter Look-up'!$E:$E,0)))</f>
        <v/>
      </c>
      <c r="C538" s="153" t="str">
        <f ca="1">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 ca="1">IF(C538="",NA(),MATCH($B538&amp;$C538,'Smelter Look-up'!$J:$J,0))</f>
        <v>#N/A</v>
      </c>
      <c r="X538" s="171">
        <f t="shared" ca="1" si="24"/>
        <v>0</v>
      </c>
      <c r="AB538" s="171" t="str">
        <f t="shared" ca="1" si="25"/>
        <v/>
      </c>
    </row>
    <row r="539" spans="1:28" s="171" customFormat="1" ht="20.45">
      <c r="A539" s="156"/>
      <c r="B539" s="150" t="str">
        <f ca="1">IF(LEN(A539)=0,"",INDEX('Smelter Look-up'!$A:$A,MATCH($A539,'Smelter Look-up'!$E:$E,0)))</f>
        <v/>
      </c>
      <c r="C539" s="153" t="str">
        <f ca="1">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 ca="1">IF(C539="",NA(),MATCH($B539&amp;$C539,'Smelter Look-up'!$J:$J,0))</f>
        <v>#N/A</v>
      </c>
      <c r="X539" s="171">
        <f t="shared" ca="1" si="24"/>
        <v>0</v>
      </c>
      <c r="AB539" s="171" t="str">
        <f t="shared" ca="1" si="25"/>
        <v/>
      </c>
    </row>
    <row r="540" spans="1:28" s="171" customFormat="1" ht="20.45">
      <c r="A540" s="156"/>
      <c r="B540" s="150" t="str">
        <f ca="1">IF(LEN(A540)=0,"",INDEX('Smelter Look-up'!$A:$A,MATCH($A540,'Smelter Look-up'!$E:$E,0)))</f>
        <v/>
      </c>
      <c r="C540" s="153" t="str">
        <f ca="1">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 ca="1">IF(C540="",NA(),MATCH($B540&amp;$C540,'Smelter Look-up'!$J:$J,0))</f>
        <v>#N/A</v>
      </c>
      <c r="X540" s="171">
        <f t="shared" ca="1" si="24"/>
        <v>0</v>
      </c>
      <c r="AB540" s="171" t="str">
        <f t="shared" ca="1" si="25"/>
        <v/>
      </c>
    </row>
    <row r="541" spans="1:28" s="171" customFormat="1" ht="20.45">
      <c r="A541" s="156"/>
      <c r="B541" s="150" t="str">
        <f ca="1">IF(LEN(A541)=0,"",INDEX('Smelter Look-up'!$A:$A,MATCH($A541,'Smelter Look-up'!$E:$E,0)))</f>
        <v/>
      </c>
      <c r="C541" s="153" t="str">
        <f ca="1">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 ca="1">IF(C541="",NA(),MATCH($B541&amp;$C541,'Smelter Look-up'!$J:$J,0))</f>
        <v>#N/A</v>
      </c>
      <c r="X541" s="171">
        <f t="shared" ca="1" si="24"/>
        <v>0</v>
      </c>
      <c r="AB541" s="171" t="str">
        <f t="shared" ca="1" si="25"/>
        <v/>
      </c>
    </row>
    <row r="542" spans="1:28" s="171" customFormat="1" ht="20.45">
      <c r="A542" s="156"/>
      <c r="B542" s="150" t="str">
        <f ca="1">IF(LEN(A542)=0,"",INDEX('Smelter Look-up'!$A:$A,MATCH($A542,'Smelter Look-up'!$E:$E,0)))</f>
        <v/>
      </c>
      <c r="C542" s="153" t="str">
        <f ca="1">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 ca="1">IF(C542="",NA(),MATCH($B542&amp;$C542,'Smelter Look-up'!$J:$J,0))</f>
        <v>#N/A</v>
      </c>
      <c r="X542" s="171">
        <f t="shared" ca="1" si="24"/>
        <v>0</v>
      </c>
      <c r="AB542" s="171" t="str">
        <f t="shared" ca="1" si="25"/>
        <v/>
      </c>
    </row>
    <row r="543" spans="1:28" s="171" customFormat="1" ht="20.45">
      <c r="A543" s="156"/>
      <c r="B543" s="150" t="str">
        <f ca="1">IF(LEN(A543)=0,"",INDEX('Smelter Look-up'!$A:$A,MATCH($A543,'Smelter Look-up'!$E:$E,0)))</f>
        <v/>
      </c>
      <c r="C543" s="153" t="str">
        <f ca="1">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 ca="1">IF(C543="",NA(),MATCH($B543&amp;$C543,'Smelter Look-up'!$J:$J,0))</f>
        <v>#N/A</v>
      </c>
      <c r="X543" s="171">
        <f t="shared" ca="1" si="24"/>
        <v>0</v>
      </c>
      <c r="AB543" s="171" t="str">
        <f t="shared" ca="1" si="25"/>
        <v/>
      </c>
    </row>
    <row r="544" spans="1:28" s="171" customFormat="1" ht="20.45">
      <c r="A544" s="156"/>
      <c r="B544" s="150" t="str">
        <f ca="1">IF(LEN(A544)=0,"",INDEX('Smelter Look-up'!$A:$A,MATCH($A544,'Smelter Look-up'!$E:$E,0)))</f>
        <v/>
      </c>
      <c r="C544" s="153" t="str">
        <f ca="1">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 ca="1">IF(C544="",NA(),MATCH($B544&amp;$C544,'Smelter Look-up'!$J:$J,0))</f>
        <v>#N/A</v>
      </c>
      <c r="X544" s="171">
        <f t="shared" ca="1" si="24"/>
        <v>0</v>
      </c>
      <c r="AB544" s="171" t="str">
        <f t="shared" ca="1" si="25"/>
        <v/>
      </c>
    </row>
    <row r="545" spans="1:28" s="171" customFormat="1" ht="20.45">
      <c r="A545" s="156"/>
      <c r="B545" s="150" t="str">
        <f ca="1">IF(LEN(A545)=0,"",INDEX('Smelter Look-up'!$A:$A,MATCH($A545,'Smelter Look-up'!$E:$E,0)))</f>
        <v/>
      </c>
      <c r="C545" s="153" t="str">
        <f ca="1">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 ca="1">IF(C545="",NA(),MATCH($B545&amp;$C545,'Smelter Look-up'!$J:$J,0))</f>
        <v>#N/A</v>
      </c>
      <c r="X545" s="171">
        <f t="shared" ca="1" si="24"/>
        <v>0</v>
      </c>
      <c r="AB545" s="171" t="str">
        <f t="shared" ca="1" si="25"/>
        <v/>
      </c>
    </row>
    <row r="546" spans="1:28" s="171" customFormat="1" ht="20.45">
      <c r="A546" s="156"/>
      <c r="B546" s="150" t="str">
        <f ca="1">IF(LEN(A546)=0,"",INDEX('Smelter Look-up'!$A:$A,MATCH($A546,'Smelter Look-up'!$E:$E,0)))</f>
        <v/>
      </c>
      <c r="C546" s="153" t="str">
        <f ca="1">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 ca="1">IF(C546="",NA(),MATCH($B546&amp;$C546,'Smelter Look-up'!$J:$J,0))</f>
        <v>#N/A</v>
      </c>
      <c r="X546" s="171">
        <f t="shared" ca="1" si="24"/>
        <v>0</v>
      </c>
      <c r="AB546" s="171" t="str">
        <f t="shared" ca="1" si="25"/>
        <v/>
      </c>
    </row>
    <row r="547" spans="1:28" s="171" customFormat="1" ht="20.45">
      <c r="A547" s="156"/>
      <c r="B547" s="150" t="str">
        <f ca="1">IF(LEN(A547)=0,"",INDEX('Smelter Look-up'!$A:$A,MATCH($A547,'Smelter Look-up'!$E:$E,0)))</f>
        <v/>
      </c>
      <c r="C547" s="153" t="str">
        <f ca="1">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 ca="1">IF(C547="",NA(),MATCH($B547&amp;$C547,'Smelter Look-up'!$J:$J,0))</f>
        <v>#N/A</v>
      </c>
      <c r="X547" s="171">
        <f t="shared" ca="1" si="24"/>
        <v>0</v>
      </c>
      <c r="AB547" s="171" t="str">
        <f t="shared" ca="1" si="25"/>
        <v/>
      </c>
    </row>
    <row r="548" spans="1:28" s="171" customFormat="1" ht="20.45">
      <c r="A548" s="156"/>
      <c r="B548" s="150" t="str">
        <f ca="1">IF(LEN(A548)=0,"",INDEX('Smelter Look-up'!$A:$A,MATCH($A548,'Smelter Look-up'!$E:$E,0)))</f>
        <v/>
      </c>
      <c r="C548" s="153" t="str">
        <f ca="1">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 ca="1">IF(C548="",NA(),MATCH($B548&amp;$C548,'Smelter Look-up'!$J:$J,0))</f>
        <v>#N/A</v>
      </c>
      <c r="X548" s="171">
        <f t="shared" ca="1" si="24"/>
        <v>0</v>
      </c>
      <c r="AB548" s="171" t="str">
        <f t="shared" ca="1" si="25"/>
        <v/>
      </c>
    </row>
    <row r="549" spans="1:28" s="171" customFormat="1" ht="20.45">
      <c r="A549" s="156"/>
      <c r="B549" s="150" t="str">
        <f ca="1">IF(LEN(A549)=0,"",INDEX('Smelter Look-up'!$A:$A,MATCH($A549,'Smelter Look-up'!$E:$E,0)))</f>
        <v/>
      </c>
      <c r="C549" s="153" t="str">
        <f ca="1">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 ca="1">IF(C549="",NA(),MATCH($B549&amp;$C549,'Smelter Look-up'!$J:$J,0))</f>
        <v>#N/A</v>
      </c>
      <c r="X549" s="171">
        <f t="shared" ca="1" si="24"/>
        <v>0</v>
      </c>
      <c r="AB549" s="171" t="str">
        <f t="shared" ca="1" si="25"/>
        <v/>
      </c>
    </row>
    <row r="550" spans="1:28" s="171" customFormat="1" ht="20.45">
      <c r="A550" s="156"/>
      <c r="B550" s="150" t="str">
        <f ca="1">IF(LEN(A550)=0,"",INDEX('Smelter Look-up'!$A:$A,MATCH($A550,'Smelter Look-up'!$E:$E,0)))</f>
        <v/>
      </c>
      <c r="C550" s="153" t="str">
        <f ca="1">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 ca="1">IF(C550="",NA(),MATCH($B550&amp;$C550,'Smelter Look-up'!$J:$J,0))</f>
        <v>#N/A</v>
      </c>
      <c r="X550" s="171">
        <f t="shared" ca="1" si="24"/>
        <v>0</v>
      </c>
      <c r="AB550" s="171" t="str">
        <f t="shared" ca="1" si="25"/>
        <v/>
      </c>
    </row>
    <row r="551" spans="1:28" s="171" customFormat="1" ht="20.45">
      <c r="A551" s="156"/>
      <c r="B551" s="150" t="str">
        <f ca="1">IF(LEN(A551)=0,"",INDEX('Smelter Look-up'!$A:$A,MATCH($A551,'Smelter Look-up'!$E:$E,0)))</f>
        <v/>
      </c>
      <c r="C551" s="153" t="str">
        <f ca="1">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 ca="1">IF(C551="",NA(),MATCH($B551&amp;$C551,'Smelter Look-up'!$J:$J,0))</f>
        <v>#N/A</v>
      </c>
      <c r="X551" s="171">
        <f t="shared" ca="1" si="24"/>
        <v>0</v>
      </c>
      <c r="AB551" s="171" t="str">
        <f t="shared" ca="1" si="25"/>
        <v/>
      </c>
    </row>
    <row r="552" spans="1:28" s="171" customFormat="1" ht="20.45">
      <c r="A552" s="156"/>
      <c r="B552" s="150" t="str">
        <f ca="1">IF(LEN(A552)=0,"",INDEX('Smelter Look-up'!$A:$A,MATCH($A552,'Smelter Look-up'!$E:$E,0)))</f>
        <v/>
      </c>
      <c r="C552" s="153" t="str">
        <f ca="1">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 ca="1">IF(C552="",NA(),MATCH($B552&amp;$C552,'Smelter Look-up'!$J:$J,0))</f>
        <v>#N/A</v>
      </c>
      <c r="X552" s="171">
        <f t="shared" ca="1" si="24"/>
        <v>0</v>
      </c>
      <c r="AB552" s="171" t="str">
        <f t="shared" ca="1" si="25"/>
        <v/>
      </c>
    </row>
    <row r="553" spans="1:28" s="171" customFormat="1" ht="20.45">
      <c r="A553" s="156"/>
      <c r="B553" s="150" t="str">
        <f ca="1">IF(LEN(A553)=0,"",INDEX('Smelter Look-up'!$A:$A,MATCH($A553,'Smelter Look-up'!$E:$E,0)))</f>
        <v/>
      </c>
      <c r="C553" s="153" t="str">
        <f ca="1">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 ca="1">IF(C553="",NA(),MATCH($B553&amp;$C553,'Smelter Look-up'!$J:$J,0))</f>
        <v>#N/A</v>
      </c>
      <c r="X553" s="171">
        <f t="shared" ca="1" si="24"/>
        <v>0</v>
      </c>
      <c r="AB553" s="171" t="str">
        <f t="shared" ca="1" si="25"/>
        <v/>
      </c>
    </row>
    <row r="554" spans="1:28" s="171" customFormat="1" ht="20.45">
      <c r="A554" s="156"/>
      <c r="B554" s="150" t="str">
        <f ca="1">IF(LEN(A554)=0,"",INDEX('Smelter Look-up'!$A:$A,MATCH($A554,'Smelter Look-up'!$E:$E,0)))</f>
        <v/>
      </c>
      <c r="C554" s="153" t="str">
        <f ca="1">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 ca="1">IF(C554="",NA(),MATCH($B554&amp;$C554,'Smelter Look-up'!$J:$J,0))</f>
        <v>#N/A</v>
      </c>
      <c r="X554" s="171">
        <f t="shared" ca="1" si="24"/>
        <v>0</v>
      </c>
      <c r="AB554" s="171" t="str">
        <f t="shared" ca="1" si="25"/>
        <v/>
      </c>
    </row>
    <row r="555" spans="1:28" s="171" customFormat="1" ht="20.45">
      <c r="A555" s="156"/>
      <c r="B555" s="150" t="str">
        <f ca="1">IF(LEN(A555)=0,"",INDEX('Smelter Look-up'!$A:$A,MATCH($A555,'Smelter Look-up'!$E:$E,0)))</f>
        <v/>
      </c>
      <c r="C555" s="153" t="str">
        <f ca="1">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 ca="1">IF(C555="",NA(),MATCH($B555&amp;$C555,'Smelter Look-up'!$J:$J,0))</f>
        <v>#N/A</v>
      </c>
      <c r="X555" s="171">
        <f t="shared" ca="1" si="24"/>
        <v>0</v>
      </c>
      <c r="AB555" s="171" t="str">
        <f t="shared" ca="1" si="25"/>
        <v/>
      </c>
    </row>
    <row r="556" spans="1:28" s="171" customFormat="1" ht="20.45">
      <c r="A556" s="156"/>
      <c r="B556" s="150" t="str">
        <f ca="1">IF(LEN(A556)=0,"",INDEX('Smelter Look-up'!$A:$A,MATCH($A556,'Smelter Look-up'!$E:$E,0)))</f>
        <v/>
      </c>
      <c r="C556" s="153" t="str">
        <f ca="1">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 ca="1">IF(C556="",NA(),MATCH($B556&amp;$C556,'Smelter Look-up'!$J:$J,0))</f>
        <v>#N/A</v>
      </c>
      <c r="X556" s="171">
        <f t="shared" ca="1" si="24"/>
        <v>0</v>
      </c>
      <c r="AB556" s="171" t="str">
        <f t="shared" ca="1" si="25"/>
        <v/>
      </c>
    </row>
    <row r="557" spans="1:28" s="171" customFormat="1" ht="20.45">
      <c r="A557" s="156"/>
      <c r="B557" s="150" t="str">
        <f ca="1">IF(LEN(A557)=0,"",INDEX('Smelter Look-up'!$A:$A,MATCH($A557,'Smelter Look-up'!$E:$E,0)))</f>
        <v/>
      </c>
      <c r="C557" s="153" t="str">
        <f ca="1">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 ca="1">IF(C557="",NA(),MATCH($B557&amp;$C557,'Smelter Look-up'!$J:$J,0))</f>
        <v>#N/A</v>
      </c>
      <c r="X557" s="171">
        <f t="shared" ca="1" si="24"/>
        <v>0</v>
      </c>
      <c r="AB557" s="171" t="str">
        <f t="shared" ca="1" si="25"/>
        <v/>
      </c>
    </row>
    <row r="558" spans="1:28" s="171" customFormat="1" ht="20.45">
      <c r="A558" s="156"/>
      <c r="B558" s="150" t="str">
        <f ca="1">IF(LEN(A558)=0,"",INDEX('Smelter Look-up'!$A:$A,MATCH($A558,'Smelter Look-up'!$E:$E,0)))</f>
        <v/>
      </c>
      <c r="C558" s="153" t="str">
        <f ca="1">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 ca="1">IF(C558="",NA(),MATCH($B558&amp;$C558,'Smelter Look-up'!$J:$J,0))</f>
        <v>#N/A</v>
      </c>
      <c r="X558" s="171">
        <f t="shared" ca="1" si="24"/>
        <v>0</v>
      </c>
      <c r="AB558" s="171" t="str">
        <f t="shared" ca="1" si="25"/>
        <v/>
      </c>
    </row>
    <row r="559" spans="1:28" s="171" customFormat="1" ht="20.45">
      <c r="A559" s="156"/>
      <c r="B559" s="150" t="str">
        <f ca="1">IF(LEN(A559)=0,"",INDEX('Smelter Look-up'!$A:$A,MATCH($A559,'Smelter Look-up'!$E:$E,0)))</f>
        <v/>
      </c>
      <c r="C559" s="153" t="str">
        <f ca="1">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 ca="1">IF(C559="",NA(),MATCH($B559&amp;$C559,'Smelter Look-up'!$J:$J,0))</f>
        <v>#N/A</v>
      </c>
      <c r="X559" s="171">
        <f t="shared" ca="1" si="24"/>
        <v>0</v>
      </c>
      <c r="AB559" s="171" t="str">
        <f t="shared" ca="1" si="25"/>
        <v/>
      </c>
    </row>
    <row r="560" spans="1:28" s="171" customFormat="1" ht="20.45">
      <c r="A560" s="156"/>
      <c r="B560" s="150" t="str">
        <f ca="1">IF(LEN(A560)=0,"",INDEX('Smelter Look-up'!$A:$A,MATCH($A560,'Smelter Look-up'!$E:$E,0)))</f>
        <v/>
      </c>
      <c r="C560" s="153" t="str">
        <f ca="1">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 ca="1">IF(C560="",NA(),MATCH($B560&amp;$C560,'Smelter Look-up'!$J:$J,0))</f>
        <v>#N/A</v>
      </c>
      <c r="X560" s="171">
        <f t="shared" ca="1" si="24"/>
        <v>0</v>
      </c>
      <c r="AB560" s="171" t="str">
        <f t="shared" ca="1" si="25"/>
        <v/>
      </c>
    </row>
    <row r="561" spans="1:28" s="171" customFormat="1" ht="20.45">
      <c r="A561" s="156"/>
      <c r="B561" s="150" t="str">
        <f ca="1">IF(LEN(A561)=0,"",INDEX('Smelter Look-up'!$A:$A,MATCH($A561,'Smelter Look-up'!$E:$E,0)))</f>
        <v/>
      </c>
      <c r="C561" s="153" t="str">
        <f ca="1">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 ca="1">IF(C561="",NA(),MATCH($B561&amp;$C561,'Smelter Look-up'!$J:$J,0))</f>
        <v>#N/A</v>
      </c>
      <c r="X561" s="171">
        <f t="shared" ca="1" si="24"/>
        <v>0</v>
      </c>
      <c r="AB561" s="171" t="str">
        <f t="shared" ca="1" si="25"/>
        <v/>
      </c>
    </row>
    <row r="562" spans="1:28" s="171" customFormat="1" ht="20.45">
      <c r="A562" s="156"/>
      <c r="B562" s="150" t="str">
        <f ca="1">IF(LEN(A562)=0,"",INDEX('Smelter Look-up'!$A:$A,MATCH($A562,'Smelter Look-up'!$E:$E,0)))</f>
        <v/>
      </c>
      <c r="C562" s="153" t="str">
        <f ca="1">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 ca="1">IF(C562="",NA(),MATCH($B562&amp;$C562,'Smelter Look-up'!$J:$J,0))</f>
        <v>#N/A</v>
      </c>
      <c r="X562" s="171">
        <f t="shared" ca="1" si="24"/>
        <v>0</v>
      </c>
      <c r="AB562" s="171" t="str">
        <f t="shared" ca="1" si="25"/>
        <v/>
      </c>
    </row>
    <row r="563" spans="1:28" s="171" customFormat="1" ht="20.45">
      <c r="A563" s="156"/>
      <c r="B563" s="150" t="str">
        <f ca="1">IF(LEN(A563)=0,"",INDEX('Smelter Look-up'!$A:$A,MATCH($A563,'Smelter Look-up'!$E:$E,0)))</f>
        <v/>
      </c>
      <c r="C563" s="153" t="str">
        <f ca="1">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 ca="1">IF(C563="",NA(),MATCH($B563&amp;$C563,'Smelter Look-up'!$J:$J,0))</f>
        <v>#N/A</v>
      </c>
      <c r="X563" s="171">
        <f t="shared" ca="1" si="24"/>
        <v>0</v>
      </c>
      <c r="AB563" s="171" t="str">
        <f t="shared" ca="1" si="25"/>
        <v/>
      </c>
    </row>
    <row r="564" spans="1:28" s="171" customFormat="1" ht="20.45">
      <c r="A564" s="156"/>
      <c r="B564" s="150" t="str">
        <f ca="1">IF(LEN(A564)=0,"",INDEX('Smelter Look-up'!$A:$A,MATCH($A564,'Smelter Look-up'!$E:$E,0)))</f>
        <v/>
      </c>
      <c r="C564" s="153" t="str">
        <f ca="1">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 ca="1">IF(C564="",NA(),MATCH($B564&amp;$C564,'Smelter Look-up'!$J:$J,0))</f>
        <v>#N/A</v>
      </c>
      <c r="X564" s="171">
        <f t="shared" ca="1" si="24"/>
        <v>0</v>
      </c>
      <c r="AB564" s="171" t="str">
        <f t="shared" ca="1" si="25"/>
        <v/>
      </c>
    </row>
    <row r="565" spans="1:28" s="171" customFormat="1" ht="20.45">
      <c r="A565" s="156"/>
      <c r="B565" s="150" t="str">
        <f ca="1">IF(LEN(A565)=0,"",INDEX('Smelter Look-up'!$A:$A,MATCH($A565,'Smelter Look-up'!$E:$E,0)))</f>
        <v/>
      </c>
      <c r="C565" s="153" t="str">
        <f ca="1">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 ca="1">IF(C565="",NA(),MATCH($B565&amp;$C565,'Smelter Look-up'!$J:$J,0))</f>
        <v>#N/A</v>
      </c>
      <c r="X565" s="171">
        <f t="shared" ca="1" si="24"/>
        <v>0</v>
      </c>
      <c r="AB565" s="171" t="str">
        <f t="shared" ca="1" si="25"/>
        <v/>
      </c>
    </row>
    <row r="566" spans="1:28" s="171" customFormat="1" ht="20.45">
      <c r="A566" s="156"/>
      <c r="B566" s="150" t="str">
        <f ca="1">IF(LEN(A566)=0,"",INDEX('Smelter Look-up'!$A:$A,MATCH($A566,'Smelter Look-up'!$E:$E,0)))</f>
        <v/>
      </c>
      <c r="C566" s="153" t="str">
        <f ca="1">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 ca="1">IF(C566="",NA(),MATCH($B566&amp;$C566,'Smelter Look-up'!$J:$J,0))</f>
        <v>#N/A</v>
      </c>
      <c r="X566" s="171">
        <f t="shared" ca="1" si="24"/>
        <v>0</v>
      </c>
      <c r="AB566" s="171" t="str">
        <f t="shared" ca="1" si="25"/>
        <v/>
      </c>
    </row>
    <row r="567" spans="1:28" s="171" customFormat="1" ht="20.45">
      <c r="A567" s="156"/>
      <c r="B567" s="150" t="str">
        <f ca="1">IF(LEN(A567)=0,"",INDEX('Smelter Look-up'!$A:$A,MATCH($A567,'Smelter Look-up'!$E:$E,0)))</f>
        <v/>
      </c>
      <c r="C567" s="153" t="str">
        <f ca="1">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 ca="1">IF(C567="",NA(),MATCH($B567&amp;$C567,'Smelter Look-up'!$J:$J,0))</f>
        <v>#N/A</v>
      </c>
      <c r="X567" s="171">
        <f t="shared" ca="1" si="24"/>
        <v>0</v>
      </c>
      <c r="AB567" s="171" t="str">
        <f t="shared" ca="1" si="25"/>
        <v/>
      </c>
    </row>
    <row r="568" spans="1:28" s="171" customFormat="1" ht="20.45">
      <c r="A568" s="156"/>
      <c r="B568" s="150" t="str">
        <f ca="1">IF(LEN(A568)=0,"",INDEX('Smelter Look-up'!$A:$A,MATCH($A568,'Smelter Look-up'!$E:$E,0)))</f>
        <v/>
      </c>
      <c r="C568" s="153" t="str">
        <f ca="1">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 ca="1">IF(C568="",NA(),MATCH($B568&amp;$C568,'Smelter Look-up'!$J:$J,0))</f>
        <v>#N/A</v>
      </c>
      <c r="X568" s="171">
        <f t="shared" ca="1" si="24"/>
        <v>0</v>
      </c>
      <c r="AB568" s="171" t="str">
        <f t="shared" ca="1" si="25"/>
        <v/>
      </c>
    </row>
    <row r="569" spans="1:28" s="171" customFormat="1" ht="20.45">
      <c r="A569" s="156"/>
      <c r="B569" s="150" t="str">
        <f ca="1">IF(LEN(A569)=0,"",INDEX('Smelter Look-up'!$A:$A,MATCH($A569,'Smelter Look-up'!$E:$E,0)))</f>
        <v/>
      </c>
      <c r="C569" s="153" t="str">
        <f ca="1">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 ca="1">IF(C569="",NA(),MATCH($B569&amp;$C569,'Smelter Look-up'!$J:$J,0))</f>
        <v>#N/A</v>
      </c>
      <c r="X569" s="171">
        <f t="shared" ca="1" si="24"/>
        <v>0</v>
      </c>
      <c r="AB569" s="171" t="str">
        <f t="shared" ca="1" si="25"/>
        <v/>
      </c>
    </row>
    <row r="570" spans="1:28" s="171" customFormat="1" ht="20.45">
      <c r="A570" s="156"/>
      <c r="B570" s="150" t="str">
        <f ca="1">IF(LEN(A570)=0,"",INDEX('Smelter Look-up'!$A:$A,MATCH($A570,'Smelter Look-up'!$E:$E,0)))</f>
        <v/>
      </c>
      <c r="C570" s="153" t="str">
        <f ca="1">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 ca="1">IF(C570="",NA(),MATCH($B570&amp;$C570,'Smelter Look-up'!$J:$J,0))</f>
        <v>#N/A</v>
      </c>
      <c r="X570" s="171">
        <f t="shared" ca="1" si="24"/>
        <v>0</v>
      </c>
      <c r="AB570" s="171" t="str">
        <f t="shared" ca="1" si="25"/>
        <v/>
      </c>
    </row>
    <row r="571" spans="1:28" s="171" customFormat="1" ht="20.45">
      <c r="A571" s="156"/>
      <c r="B571" s="150" t="str">
        <f ca="1">IF(LEN(A571)=0,"",INDEX('Smelter Look-up'!$A:$A,MATCH($A571,'Smelter Look-up'!$E:$E,0)))</f>
        <v/>
      </c>
      <c r="C571" s="153" t="str">
        <f ca="1">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 ca="1">IF(C571="",NA(),MATCH($B571&amp;$C571,'Smelter Look-up'!$J:$J,0))</f>
        <v>#N/A</v>
      </c>
      <c r="X571" s="171">
        <f t="shared" ca="1" si="24"/>
        <v>0</v>
      </c>
      <c r="AB571" s="171" t="str">
        <f t="shared" ca="1" si="25"/>
        <v/>
      </c>
    </row>
    <row r="572" spans="1:28" s="171" customFormat="1" ht="20.45">
      <c r="A572" s="156"/>
      <c r="B572" s="150" t="str">
        <f ca="1">IF(LEN(A572)=0,"",INDEX('Smelter Look-up'!$A:$A,MATCH($A572,'Smelter Look-up'!$E:$E,0)))</f>
        <v/>
      </c>
      <c r="C572" s="153" t="str">
        <f ca="1">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 ca="1">IF(C572="",NA(),MATCH($B572&amp;$C572,'Smelter Look-up'!$J:$J,0))</f>
        <v>#N/A</v>
      </c>
      <c r="X572" s="171">
        <f t="shared" ca="1" si="24"/>
        <v>0</v>
      </c>
      <c r="AB572" s="171" t="str">
        <f t="shared" ca="1" si="25"/>
        <v/>
      </c>
    </row>
    <row r="573" spans="1:28" s="171" customFormat="1" ht="20.45">
      <c r="A573" s="156"/>
      <c r="B573" s="150" t="str">
        <f ca="1">IF(LEN(A573)=0,"",INDEX('Smelter Look-up'!$A:$A,MATCH($A573,'Smelter Look-up'!$E:$E,0)))</f>
        <v/>
      </c>
      <c r="C573" s="153" t="str">
        <f ca="1">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 ca="1">IF(C573="",NA(),MATCH($B573&amp;$C573,'Smelter Look-up'!$J:$J,0))</f>
        <v>#N/A</v>
      </c>
      <c r="X573" s="171">
        <f t="shared" ca="1" si="24"/>
        <v>0</v>
      </c>
      <c r="AB573" s="171" t="str">
        <f t="shared" ca="1" si="25"/>
        <v/>
      </c>
    </row>
    <row r="574" spans="1:28" s="171" customFormat="1" ht="20.45">
      <c r="A574" s="156"/>
      <c r="B574" s="150" t="str">
        <f ca="1">IF(LEN(A574)=0,"",INDEX('Smelter Look-up'!$A:$A,MATCH($A574,'Smelter Look-up'!$E:$E,0)))</f>
        <v/>
      </c>
      <c r="C574" s="153" t="str">
        <f ca="1">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 ca="1">IF(C574="",NA(),MATCH($B574&amp;$C574,'Smelter Look-up'!$J:$J,0))</f>
        <v>#N/A</v>
      </c>
      <c r="X574" s="171">
        <f t="shared" ca="1" si="24"/>
        <v>0</v>
      </c>
      <c r="AB574" s="171" t="str">
        <f t="shared" ca="1" si="25"/>
        <v/>
      </c>
    </row>
    <row r="575" spans="1:28" s="171" customFormat="1" ht="20.45">
      <c r="A575" s="156"/>
      <c r="B575" s="150" t="str">
        <f ca="1">IF(LEN(A575)=0,"",INDEX('Smelter Look-up'!$A:$A,MATCH($A575,'Smelter Look-up'!$E:$E,0)))</f>
        <v/>
      </c>
      <c r="C575" s="153" t="str">
        <f ca="1">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 ca="1">IF(C575="",NA(),MATCH($B575&amp;$C575,'Smelter Look-up'!$J:$J,0))</f>
        <v>#N/A</v>
      </c>
      <c r="X575" s="171">
        <f t="shared" ref="X575:X638" ca="1" si="27">IF(AND(C575="Smelter not listed",OR(LEN(D575)=0,LEN(E575)=0)),1,0)</f>
        <v>0</v>
      </c>
      <c r="AB575" s="171" t="str">
        <f t="shared" ref="AB575:AB638" ca="1" si="28">B575&amp;C575</f>
        <v/>
      </c>
    </row>
    <row r="576" spans="1:28" s="171" customFormat="1" ht="20.45">
      <c r="A576" s="156"/>
      <c r="B576" s="150" t="str">
        <f ca="1">IF(LEN(A576)=0,"",INDEX('Smelter Look-up'!$A:$A,MATCH($A576,'Smelter Look-up'!$E:$E,0)))</f>
        <v/>
      </c>
      <c r="C576" s="153" t="str">
        <f ca="1">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 ca="1">IF(C576="",NA(),MATCH($B576&amp;$C576,'Smelter Look-up'!$J:$J,0))</f>
        <v>#N/A</v>
      </c>
      <c r="X576" s="171">
        <f t="shared" ca="1" si="27"/>
        <v>0</v>
      </c>
      <c r="AB576" s="171" t="str">
        <f t="shared" ca="1" si="28"/>
        <v/>
      </c>
    </row>
    <row r="577" spans="1:28" s="171" customFormat="1" ht="20.45">
      <c r="A577" s="156"/>
      <c r="B577" s="150" t="str">
        <f ca="1">IF(LEN(A577)=0,"",INDEX('Smelter Look-up'!$A:$A,MATCH($A577,'Smelter Look-up'!$E:$E,0)))</f>
        <v/>
      </c>
      <c r="C577" s="153" t="str">
        <f ca="1">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 ca="1">IF(C577="",NA(),MATCH($B577&amp;$C577,'Smelter Look-up'!$J:$J,0))</f>
        <v>#N/A</v>
      </c>
      <c r="X577" s="171">
        <f t="shared" ca="1" si="27"/>
        <v>0</v>
      </c>
      <c r="AB577" s="171" t="str">
        <f t="shared" ca="1" si="28"/>
        <v/>
      </c>
    </row>
    <row r="578" spans="1:28" s="171" customFormat="1" ht="20.45">
      <c r="A578" s="156"/>
      <c r="B578" s="150" t="str">
        <f ca="1">IF(LEN(A578)=0,"",INDEX('Smelter Look-up'!$A:$A,MATCH($A578,'Smelter Look-up'!$E:$E,0)))</f>
        <v/>
      </c>
      <c r="C578" s="153" t="str">
        <f ca="1">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 ca="1">IF(C578="",NA(),MATCH($B578&amp;$C578,'Smelter Look-up'!$J:$J,0))</f>
        <v>#N/A</v>
      </c>
      <c r="X578" s="171">
        <f t="shared" ca="1" si="27"/>
        <v>0</v>
      </c>
      <c r="AB578" s="171" t="str">
        <f t="shared" ca="1" si="28"/>
        <v/>
      </c>
    </row>
    <row r="579" spans="1:28" s="171" customFormat="1" ht="20.45">
      <c r="A579" s="156"/>
      <c r="B579" s="150" t="str">
        <f ca="1">IF(LEN(A579)=0,"",INDEX('Smelter Look-up'!$A:$A,MATCH($A579,'Smelter Look-up'!$E:$E,0)))</f>
        <v/>
      </c>
      <c r="C579" s="153" t="str">
        <f ca="1">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 ca="1">IF(C579="",NA(),MATCH($B579&amp;$C579,'Smelter Look-up'!$J:$J,0))</f>
        <v>#N/A</v>
      </c>
      <c r="X579" s="171">
        <f t="shared" ca="1" si="27"/>
        <v>0</v>
      </c>
      <c r="AB579" s="171" t="str">
        <f t="shared" ca="1" si="28"/>
        <v/>
      </c>
    </row>
    <row r="580" spans="1:28" s="171" customFormat="1" ht="20.45">
      <c r="A580" s="156"/>
      <c r="B580" s="150" t="str">
        <f ca="1">IF(LEN(A580)=0,"",INDEX('Smelter Look-up'!$A:$A,MATCH($A580,'Smelter Look-up'!$E:$E,0)))</f>
        <v/>
      </c>
      <c r="C580" s="153" t="str">
        <f ca="1">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 ca="1">IF(C580="",NA(),MATCH($B580&amp;$C580,'Smelter Look-up'!$J:$J,0))</f>
        <v>#N/A</v>
      </c>
      <c r="X580" s="171">
        <f t="shared" ca="1" si="27"/>
        <v>0</v>
      </c>
      <c r="AB580" s="171" t="str">
        <f t="shared" ca="1" si="28"/>
        <v/>
      </c>
    </row>
    <row r="581" spans="1:28" s="171" customFormat="1" ht="20.45">
      <c r="A581" s="156"/>
      <c r="B581" s="150" t="str">
        <f ca="1">IF(LEN(A581)=0,"",INDEX('Smelter Look-up'!$A:$A,MATCH($A581,'Smelter Look-up'!$E:$E,0)))</f>
        <v/>
      </c>
      <c r="C581" s="153" t="str">
        <f ca="1">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 ca="1">IF(C581="",NA(),MATCH($B581&amp;$C581,'Smelter Look-up'!$J:$J,0))</f>
        <v>#N/A</v>
      </c>
      <c r="X581" s="171">
        <f t="shared" ca="1" si="27"/>
        <v>0</v>
      </c>
      <c r="AB581" s="171" t="str">
        <f t="shared" ca="1" si="28"/>
        <v/>
      </c>
    </row>
    <row r="582" spans="1:28" s="171" customFormat="1" ht="20.45">
      <c r="A582" s="156"/>
      <c r="B582" s="150" t="str">
        <f ca="1">IF(LEN(A582)=0,"",INDEX('Smelter Look-up'!$A:$A,MATCH($A582,'Smelter Look-up'!$E:$E,0)))</f>
        <v/>
      </c>
      <c r="C582" s="153" t="str">
        <f ca="1">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 ca="1">IF(C582="",NA(),MATCH($B582&amp;$C582,'Smelter Look-up'!$J:$J,0))</f>
        <v>#N/A</v>
      </c>
      <c r="X582" s="171">
        <f t="shared" ca="1" si="27"/>
        <v>0</v>
      </c>
      <c r="AB582" s="171" t="str">
        <f t="shared" ca="1" si="28"/>
        <v/>
      </c>
    </row>
    <row r="583" spans="1:28" s="171" customFormat="1" ht="20.45">
      <c r="A583" s="156"/>
      <c r="B583" s="150" t="str">
        <f ca="1">IF(LEN(A583)=0,"",INDEX('Smelter Look-up'!$A:$A,MATCH($A583,'Smelter Look-up'!$E:$E,0)))</f>
        <v/>
      </c>
      <c r="C583" s="153" t="str">
        <f ca="1">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 ca="1">IF(C583="",NA(),MATCH($B583&amp;$C583,'Smelter Look-up'!$J:$J,0))</f>
        <v>#N/A</v>
      </c>
      <c r="X583" s="171">
        <f t="shared" ca="1" si="27"/>
        <v>0</v>
      </c>
      <c r="AB583" s="171" t="str">
        <f t="shared" ca="1" si="28"/>
        <v/>
      </c>
    </row>
    <row r="584" spans="1:28" s="171" customFormat="1" ht="20.45">
      <c r="A584" s="156"/>
      <c r="B584" s="150" t="str">
        <f ca="1">IF(LEN(A584)=0,"",INDEX('Smelter Look-up'!$A:$A,MATCH($A584,'Smelter Look-up'!$E:$E,0)))</f>
        <v/>
      </c>
      <c r="C584" s="153" t="str">
        <f ca="1">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 ca="1">IF(C584="",NA(),MATCH($B584&amp;$C584,'Smelter Look-up'!$J:$J,0))</f>
        <v>#N/A</v>
      </c>
      <c r="X584" s="171">
        <f t="shared" ca="1" si="27"/>
        <v>0</v>
      </c>
      <c r="AB584" s="171" t="str">
        <f t="shared" ca="1" si="28"/>
        <v/>
      </c>
    </row>
    <row r="585" spans="1:28" s="171" customFormat="1" ht="20.45">
      <c r="A585" s="156"/>
      <c r="B585" s="150" t="str">
        <f ca="1">IF(LEN(A585)=0,"",INDEX('Smelter Look-up'!$A:$A,MATCH($A585,'Smelter Look-up'!$E:$E,0)))</f>
        <v/>
      </c>
      <c r="C585" s="153" t="str">
        <f ca="1">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 ca="1">IF(C585="",NA(),MATCH($B585&amp;$C585,'Smelter Look-up'!$J:$J,0))</f>
        <v>#N/A</v>
      </c>
      <c r="X585" s="171">
        <f t="shared" ca="1" si="27"/>
        <v>0</v>
      </c>
      <c r="AB585" s="171" t="str">
        <f t="shared" ca="1" si="28"/>
        <v/>
      </c>
    </row>
    <row r="586" spans="1:28" s="171" customFormat="1" ht="20.45">
      <c r="A586" s="156"/>
      <c r="B586" s="150" t="str">
        <f ca="1">IF(LEN(A586)=0,"",INDEX('Smelter Look-up'!$A:$A,MATCH($A586,'Smelter Look-up'!$E:$E,0)))</f>
        <v/>
      </c>
      <c r="C586" s="153" t="str">
        <f ca="1">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 ca="1">IF(C586="",NA(),MATCH($B586&amp;$C586,'Smelter Look-up'!$J:$J,0))</f>
        <v>#N/A</v>
      </c>
      <c r="X586" s="171">
        <f t="shared" ca="1" si="27"/>
        <v>0</v>
      </c>
      <c r="AB586" s="171" t="str">
        <f t="shared" ca="1" si="28"/>
        <v/>
      </c>
    </row>
    <row r="587" spans="1:28" s="171" customFormat="1" ht="20.45">
      <c r="A587" s="156"/>
      <c r="B587" s="150" t="str">
        <f ca="1">IF(LEN(A587)=0,"",INDEX('Smelter Look-up'!$A:$A,MATCH($A587,'Smelter Look-up'!$E:$E,0)))</f>
        <v/>
      </c>
      <c r="C587" s="153" t="str">
        <f ca="1">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 ca="1">IF(C587="",NA(),MATCH($B587&amp;$C587,'Smelter Look-up'!$J:$J,0))</f>
        <v>#N/A</v>
      </c>
      <c r="X587" s="171">
        <f t="shared" ca="1" si="27"/>
        <v>0</v>
      </c>
      <c r="AB587" s="171" t="str">
        <f t="shared" ca="1" si="28"/>
        <v/>
      </c>
    </row>
    <row r="588" spans="1:28" s="171" customFormat="1" ht="20.45">
      <c r="A588" s="156"/>
      <c r="B588" s="150" t="str">
        <f ca="1">IF(LEN(A588)=0,"",INDEX('Smelter Look-up'!$A:$A,MATCH($A588,'Smelter Look-up'!$E:$E,0)))</f>
        <v/>
      </c>
      <c r="C588" s="153" t="str">
        <f ca="1">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 ca="1">IF(C588="",NA(),MATCH($B588&amp;$C588,'Smelter Look-up'!$J:$J,0))</f>
        <v>#N/A</v>
      </c>
      <c r="X588" s="171">
        <f t="shared" ca="1" si="27"/>
        <v>0</v>
      </c>
      <c r="AB588" s="171" t="str">
        <f t="shared" ca="1" si="28"/>
        <v/>
      </c>
    </row>
    <row r="589" spans="1:28" s="171" customFormat="1" ht="20.45">
      <c r="A589" s="156"/>
      <c r="B589" s="150" t="str">
        <f ca="1">IF(LEN(A589)=0,"",INDEX('Smelter Look-up'!$A:$A,MATCH($A589,'Smelter Look-up'!$E:$E,0)))</f>
        <v/>
      </c>
      <c r="C589" s="153" t="str">
        <f ca="1">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 ca="1">IF(C589="",NA(),MATCH($B589&amp;$C589,'Smelter Look-up'!$J:$J,0))</f>
        <v>#N/A</v>
      </c>
      <c r="X589" s="171">
        <f t="shared" ca="1" si="27"/>
        <v>0</v>
      </c>
      <c r="AB589" s="171" t="str">
        <f t="shared" ca="1" si="28"/>
        <v/>
      </c>
    </row>
    <row r="590" spans="1:28" s="171" customFormat="1" ht="20.45">
      <c r="A590" s="156"/>
      <c r="B590" s="150" t="str">
        <f ca="1">IF(LEN(A590)=0,"",INDEX('Smelter Look-up'!$A:$A,MATCH($A590,'Smelter Look-up'!$E:$E,0)))</f>
        <v/>
      </c>
      <c r="C590" s="153" t="str">
        <f ca="1">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 ca="1">IF(C590="",NA(),MATCH($B590&amp;$C590,'Smelter Look-up'!$J:$J,0))</f>
        <v>#N/A</v>
      </c>
      <c r="X590" s="171">
        <f t="shared" ca="1" si="27"/>
        <v>0</v>
      </c>
      <c r="AB590" s="171" t="str">
        <f t="shared" ca="1" si="28"/>
        <v/>
      </c>
    </row>
    <row r="591" spans="1:28" s="171" customFormat="1" ht="20.45">
      <c r="A591" s="156"/>
      <c r="B591" s="150" t="str">
        <f ca="1">IF(LEN(A591)=0,"",INDEX('Smelter Look-up'!$A:$A,MATCH($A591,'Smelter Look-up'!$E:$E,0)))</f>
        <v/>
      </c>
      <c r="C591" s="153" t="str">
        <f ca="1">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 ca="1">IF(C591="",NA(),MATCH($B591&amp;$C591,'Smelter Look-up'!$J:$J,0))</f>
        <v>#N/A</v>
      </c>
      <c r="X591" s="171">
        <f t="shared" ca="1" si="27"/>
        <v>0</v>
      </c>
      <c r="AB591" s="171" t="str">
        <f t="shared" ca="1" si="28"/>
        <v/>
      </c>
    </row>
    <row r="592" spans="1:28" s="171" customFormat="1" ht="20.45">
      <c r="A592" s="156"/>
      <c r="B592" s="150" t="str">
        <f ca="1">IF(LEN(A592)=0,"",INDEX('Smelter Look-up'!$A:$A,MATCH($A592,'Smelter Look-up'!$E:$E,0)))</f>
        <v/>
      </c>
      <c r="C592" s="153" t="str">
        <f ca="1">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 ca="1">IF(C592="",NA(),MATCH($B592&amp;$C592,'Smelter Look-up'!$J:$J,0))</f>
        <v>#N/A</v>
      </c>
      <c r="X592" s="171">
        <f t="shared" ca="1" si="27"/>
        <v>0</v>
      </c>
      <c r="AB592" s="171" t="str">
        <f t="shared" ca="1" si="28"/>
        <v/>
      </c>
    </row>
    <row r="593" spans="1:28" s="171" customFormat="1" ht="20.45">
      <c r="A593" s="156"/>
      <c r="B593" s="150" t="str">
        <f ca="1">IF(LEN(A593)=0,"",INDEX('Smelter Look-up'!$A:$A,MATCH($A593,'Smelter Look-up'!$E:$E,0)))</f>
        <v/>
      </c>
      <c r="C593" s="153" t="str">
        <f ca="1">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 ca="1">IF(C593="",NA(),MATCH($B593&amp;$C593,'Smelter Look-up'!$J:$J,0))</f>
        <v>#N/A</v>
      </c>
      <c r="X593" s="171">
        <f t="shared" ca="1" si="27"/>
        <v>0</v>
      </c>
      <c r="AB593" s="171" t="str">
        <f t="shared" ca="1" si="28"/>
        <v/>
      </c>
    </row>
    <row r="594" spans="1:28" s="171" customFormat="1" ht="20.45">
      <c r="A594" s="156"/>
      <c r="B594" s="150" t="str">
        <f ca="1">IF(LEN(A594)=0,"",INDEX('Smelter Look-up'!$A:$A,MATCH($A594,'Smelter Look-up'!$E:$E,0)))</f>
        <v/>
      </c>
      <c r="C594" s="153" t="str">
        <f ca="1">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 ca="1">IF(C594="",NA(),MATCH($B594&amp;$C594,'Smelter Look-up'!$J:$J,0))</f>
        <v>#N/A</v>
      </c>
      <c r="X594" s="171">
        <f t="shared" ca="1" si="27"/>
        <v>0</v>
      </c>
      <c r="AB594" s="171" t="str">
        <f t="shared" ca="1" si="28"/>
        <v/>
      </c>
    </row>
    <row r="595" spans="1:28" s="171" customFormat="1" ht="20.45">
      <c r="A595" s="156"/>
      <c r="B595" s="150" t="str">
        <f ca="1">IF(LEN(A595)=0,"",INDEX('Smelter Look-up'!$A:$A,MATCH($A595,'Smelter Look-up'!$E:$E,0)))</f>
        <v/>
      </c>
      <c r="C595" s="153" t="str">
        <f ca="1">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 ca="1">IF(C595="",NA(),MATCH($B595&amp;$C595,'Smelter Look-up'!$J:$J,0))</f>
        <v>#N/A</v>
      </c>
      <c r="X595" s="171">
        <f t="shared" ca="1" si="27"/>
        <v>0</v>
      </c>
      <c r="AB595" s="171" t="str">
        <f t="shared" ca="1" si="28"/>
        <v/>
      </c>
    </row>
    <row r="596" spans="1:28" s="171" customFormat="1" ht="20.45">
      <c r="A596" s="156"/>
      <c r="B596" s="150" t="str">
        <f ca="1">IF(LEN(A596)=0,"",INDEX('Smelter Look-up'!$A:$A,MATCH($A596,'Smelter Look-up'!$E:$E,0)))</f>
        <v/>
      </c>
      <c r="C596" s="153" t="str">
        <f ca="1">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 ca="1">IF(C596="",NA(),MATCH($B596&amp;$C596,'Smelter Look-up'!$J:$J,0))</f>
        <v>#N/A</v>
      </c>
      <c r="X596" s="171">
        <f t="shared" ca="1" si="27"/>
        <v>0</v>
      </c>
      <c r="AB596" s="171" t="str">
        <f t="shared" ca="1" si="28"/>
        <v/>
      </c>
    </row>
    <row r="597" spans="1:28" s="171" customFormat="1" ht="20.45">
      <c r="A597" s="156"/>
      <c r="B597" s="150" t="str">
        <f ca="1">IF(LEN(A597)=0,"",INDEX('Smelter Look-up'!$A:$A,MATCH($A597,'Smelter Look-up'!$E:$E,0)))</f>
        <v/>
      </c>
      <c r="C597" s="153" t="str">
        <f ca="1">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 ca="1">IF(C597="",NA(),MATCH($B597&amp;$C597,'Smelter Look-up'!$J:$J,0))</f>
        <v>#N/A</v>
      </c>
      <c r="X597" s="171">
        <f t="shared" ca="1" si="27"/>
        <v>0</v>
      </c>
      <c r="AB597" s="171" t="str">
        <f t="shared" ca="1" si="28"/>
        <v/>
      </c>
    </row>
    <row r="598" spans="1:28" s="171" customFormat="1" ht="20.45">
      <c r="A598" s="156"/>
      <c r="B598" s="150" t="str">
        <f ca="1">IF(LEN(A598)=0,"",INDEX('Smelter Look-up'!$A:$A,MATCH($A598,'Smelter Look-up'!$E:$E,0)))</f>
        <v/>
      </c>
      <c r="C598" s="153" t="str">
        <f ca="1">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 ca="1">IF(C598="",NA(),MATCH($B598&amp;$C598,'Smelter Look-up'!$J:$J,0))</f>
        <v>#N/A</v>
      </c>
      <c r="X598" s="171">
        <f t="shared" ca="1" si="27"/>
        <v>0</v>
      </c>
      <c r="AB598" s="171" t="str">
        <f t="shared" ca="1" si="28"/>
        <v/>
      </c>
    </row>
    <row r="599" spans="1:28" s="171" customFormat="1" ht="20.45">
      <c r="A599" s="156"/>
      <c r="B599" s="150" t="str">
        <f ca="1">IF(LEN(A599)=0,"",INDEX('Smelter Look-up'!$A:$A,MATCH($A599,'Smelter Look-up'!$E:$E,0)))</f>
        <v/>
      </c>
      <c r="C599" s="153" t="str">
        <f ca="1">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 ca="1">IF(C599="",NA(),MATCH($B599&amp;$C599,'Smelter Look-up'!$J:$J,0))</f>
        <v>#N/A</v>
      </c>
      <c r="X599" s="171">
        <f t="shared" ca="1" si="27"/>
        <v>0</v>
      </c>
      <c r="AB599" s="171" t="str">
        <f t="shared" ca="1" si="28"/>
        <v/>
      </c>
    </row>
    <row r="600" spans="1:28" s="171" customFormat="1" ht="20.45">
      <c r="A600" s="156"/>
      <c r="B600" s="150" t="str">
        <f ca="1">IF(LEN(A600)=0,"",INDEX('Smelter Look-up'!$A:$A,MATCH($A600,'Smelter Look-up'!$E:$E,0)))</f>
        <v/>
      </c>
      <c r="C600" s="153" t="str">
        <f ca="1">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 ca="1">IF(C600="",NA(),MATCH($B600&amp;$C600,'Smelter Look-up'!$J:$J,0))</f>
        <v>#N/A</v>
      </c>
      <c r="X600" s="171">
        <f t="shared" ca="1" si="27"/>
        <v>0</v>
      </c>
      <c r="AB600" s="171" t="str">
        <f t="shared" ca="1" si="28"/>
        <v/>
      </c>
    </row>
    <row r="601" spans="1:28" s="171" customFormat="1" ht="20.45">
      <c r="A601" s="156"/>
      <c r="B601" s="150" t="str">
        <f ca="1">IF(LEN(A601)=0,"",INDEX('Smelter Look-up'!$A:$A,MATCH($A601,'Smelter Look-up'!$E:$E,0)))</f>
        <v/>
      </c>
      <c r="C601" s="153" t="str">
        <f ca="1">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 ca="1">IF(C601="",NA(),MATCH($B601&amp;$C601,'Smelter Look-up'!$J:$J,0))</f>
        <v>#N/A</v>
      </c>
      <c r="X601" s="171">
        <f t="shared" ca="1" si="27"/>
        <v>0</v>
      </c>
      <c r="AB601" s="171" t="str">
        <f t="shared" ca="1" si="28"/>
        <v/>
      </c>
    </row>
    <row r="602" spans="1:28" s="171" customFormat="1" ht="20.45">
      <c r="A602" s="156"/>
      <c r="B602" s="150" t="str">
        <f ca="1">IF(LEN(A602)=0,"",INDEX('Smelter Look-up'!$A:$A,MATCH($A602,'Smelter Look-up'!$E:$E,0)))</f>
        <v/>
      </c>
      <c r="C602" s="153" t="str">
        <f ca="1">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 ca="1">IF(C602="",NA(),MATCH($B602&amp;$C602,'Smelter Look-up'!$J:$J,0))</f>
        <v>#N/A</v>
      </c>
      <c r="X602" s="171">
        <f t="shared" ca="1" si="27"/>
        <v>0</v>
      </c>
      <c r="AB602" s="171" t="str">
        <f t="shared" ca="1" si="28"/>
        <v/>
      </c>
    </row>
    <row r="603" spans="1:28" s="171" customFormat="1" ht="20.45">
      <c r="A603" s="156"/>
      <c r="B603" s="150" t="str">
        <f ca="1">IF(LEN(A603)=0,"",INDEX('Smelter Look-up'!$A:$A,MATCH($A603,'Smelter Look-up'!$E:$E,0)))</f>
        <v/>
      </c>
      <c r="C603" s="153" t="str">
        <f ca="1">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 ca="1">IF(C603="",NA(),MATCH($B603&amp;$C603,'Smelter Look-up'!$J:$J,0))</f>
        <v>#N/A</v>
      </c>
      <c r="X603" s="171">
        <f t="shared" ca="1" si="27"/>
        <v>0</v>
      </c>
      <c r="AB603" s="171" t="str">
        <f t="shared" ca="1" si="28"/>
        <v/>
      </c>
    </row>
    <row r="604" spans="1:28" s="171" customFormat="1" ht="20.45">
      <c r="A604" s="156"/>
      <c r="B604" s="150" t="str">
        <f ca="1">IF(LEN(A604)=0,"",INDEX('Smelter Look-up'!$A:$A,MATCH($A604,'Smelter Look-up'!$E:$E,0)))</f>
        <v/>
      </c>
      <c r="C604" s="153" t="str">
        <f ca="1">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 ca="1">IF(C604="",NA(),MATCH($B604&amp;$C604,'Smelter Look-up'!$J:$J,0))</f>
        <v>#N/A</v>
      </c>
      <c r="X604" s="171">
        <f t="shared" ca="1" si="27"/>
        <v>0</v>
      </c>
      <c r="AB604" s="171" t="str">
        <f t="shared" ca="1" si="28"/>
        <v/>
      </c>
    </row>
    <row r="605" spans="1:28" s="171" customFormat="1" ht="20.45">
      <c r="A605" s="156"/>
      <c r="B605" s="150" t="str">
        <f ca="1">IF(LEN(A605)=0,"",INDEX('Smelter Look-up'!$A:$A,MATCH($A605,'Smelter Look-up'!$E:$E,0)))</f>
        <v/>
      </c>
      <c r="C605" s="153" t="str">
        <f ca="1">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 ca="1">IF(C605="",NA(),MATCH($B605&amp;$C605,'Smelter Look-up'!$J:$J,0))</f>
        <v>#N/A</v>
      </c>
      <c r="X605" s="171">
        <f t="shared" ca="1" si="27"/>
        <v>0</v>
      </c>
      <c r="AB605" s="171" t="str">
        <f t="shared" ca="1" si="28"/>
        <v/>
      </c>
    </row>
    <row r="606" spans="1:28" s="171" customFormat="1" ht="20.45">
      <c r="A606" s="156"/>
      <c r="B606" s="150" t="str">
        <f ca="1">IF(LEN(A606)=0,"",INDEX('Smelter Look-up'!$A:$A,MATCH($A606,'Smelter Look-up'!$E:$E,0)))</f>
        <v/>
      </c>
      <c r="C606" s="153" t="str">
        <f ca="1">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 ca="1">IF(C606="",NA(),MATCH($B606&amp;$C606,'Smelter Look-up'!$J:$J,0))</f>
        <v>#N/A</v>
      </c>
      <c r="X606" s="171">
        <f t="shared" ca="1" si="27"/>
        <v>0</v>
      </c>
      <c r="AB606" s="171" t="str">
        <f t="shared" ca="1" si="28"/>
        <v/>
      </c>
    </row>
    <row r="607" spans="1:28" s="171" customFormat="1" ht="20.45">
      <c r="A607" s="156"/>
      <c r="B607" s="150" t="str">
        <f ca="1">IF(LEN(A607)=0,"",INDEX('Smelter Look-up'!$A:$A,MATCH($A607,'Smelter Look-up'!$E:$E,0)))</f>
        <v/>
      </c>
      <c r="C607" s="153" t="str">
        <f ca="1">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 ca="1">IF(C607="",NA(),MATCH($B607&amp;$C607,'Smelter Look-up'!$J:$J,0))</f>
        <v>#N/A</v>
      </c>
      <c r="X607" s="171">
        <f t="shared" ca="1" si="27"/>
        <v>0</v>
      </c>
      <c r="AB607" s="171" t="str">
        <f t="shared" ca="1" si="28"/>
        <v/>
      </c>
    </row>
    <row r="608" spans="1:28" s="171" customFormat="1" ht="20.45">
      <c r="A608" s="156"/>
      <c r="B608" s="150" t="str">
        <f ca="1">IF(LEN(A608)=0,"",INDEX('Smelter Look-up'!$A:$A,MATCH($A608,'Smelter Look-up'!$E:$E,0)))</f>
        <v/>
      </c>
      <c r="C608" s="153" t="str">
        <f ca="1">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 ca="1">IF(C608="",NA(),MATCH($B608&amp;$C608,'Smelter Look-up'!$J:$J,0))</f>
        <v>#N/A</v>
      </c>
      <c r="X608" s="171">
        <f t="shared" ca="1" si="27"/>
        <v>0</v>
      </c>
      <c r="AB608" s="171" t="str">
        <f t="shared" ca="1" si="28"/>
        <v/>
      </c>
    </row>
    <row r="609" spans="1:28" s="171" customFormat="1" ht="20.45">
      <c r="A609" s="156"/>
      <c r="B609" s="150" t="str">
        <f ca="1">IF(LEN(A609)=0,"",INDEX('Smelter Look-up'!$A:$A,MATCH($A609,'Smelter Look-up'!$E:$E,0)))</f>
        <v/>
      </c>
      <c r="C609" s="153" t="str">
        <f ca="1">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 ca="1">IF(C609="",NA(),MATCH($B609&amp;$C609,'Smelter Look-up'!$J:$J,0))</f>
        <v>#N/A</v>
      </c>
      <c r="X609" s="171">
        <f t="shared" ca="1" si="27"/>
        <v>0</v>
      </c>
      <c r="AB609" s="171" t="str">
        <f t="shared" ca="1" si="28"/>
        <v/>
      </c>
    </row>
    <row r="610" spans="1:28" s="171" customFormat="1" ht="20.45">
      <c r="A610" s="156"/>
      <c r="B610" s="150" t="str">
        <f ca="1">IF(LEN(A610)=0,"",INDEX('Smelter Look-up'!$A:$A,MATCH($A610,'Smelter Look-up'!$E:$E,0)))</f>
        <v/>
      </c>
      <c r="C610" s="153" t="str">
        <f ca="1">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 ca="1">IF(C610="",NA(),MATCH($B610&amp;$C610,'Smelter Look-up'!$J:$J,0))</f>
        <v>#N/A</v>
      </c>
      <c r="X610" s="171">
        <f t="shared" ca="1" si="27"/>
        <v>0</v>
      </c>
      <c r="AB610" s="171" t="str">
        <f t="shared" ca="1" si="28"/>
        <v/>
      </c>
    </row>
    <row r="611" spans="1:28" s="171" customFormat="1" ht="20.45">
      <c r="A611" s="156"/>
      <c r="B611" s="150" t="str">
        <f ca="1">IF(LEN(A611)=0,"",INDEX('Smelter Look-up'!$A:$A,MATCH($A611,'Smelter Look-up'!$E:$E,0)))</f>
        <v/>
      </c>
      <c r="C611" s="153" t="str">
        <f ca="1">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 ca="1">IF(C611="",NA(),MATCH($B611&amp;$C611,'Smelter Look-up'!$J:$J,0))</f>
        <v>#N/A</v>
      </c>
      <c r="X611" s="171">
        <f t="shared" ca="1" si="27"/>
        <v>0</v>
      </c>
      <c r="AB611" s="171" t="str">
        <f t="shared" ca="1" si="28"/>
        <v/>
      </c>
    </row>
    <row r="612" spans="1:28" s="171" customFormat="1" ht="20.45">
      <c r="A612" s="156"/>
      <c r="B612" s="150" t="str">
        <f ca="1">IF(LEN(A612)=0,"",INDEX('Smelter Look-up'!$A:$A,MATCH($A612,'Smelter Look-up'!$E:$E,0)))</f>
        <v/>
      </c>
      <c r="C612" s="153" t="str">
        <f ca="1">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 ca="1">IF(C612="",NA(),MATCH($B612&amp;$C612,'Smelter Look-up'!$J:$J,0))</f>
        <v>#N/A</v>
      </c>
      <c r="X612" s="171">
        <f t="shared" ca="1" si="27"/>
        <v>0</v>
      </c>
      <c r="AB612" s="171" t="str">
        <f t="shared" ca="1" si="28"/>
        <v/>
      </c>
    </row>
    <row r="613" spans="1:28" s="171" customFormat="1" ht="20.45">
      <c r="A613" s="156"/>
      <c r="B613" s="150" t="str">
        <f ca="1">IF(LEN(A613)=0,"",INDEX('Smelter Look-up'!$A:$A,MATCH($A613,'Smelter Look-up'!$E:$E,0)))</f>
        <v/>
      </c>
      <c r="C613" s="153" t="str">
        <f ca="1">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 ca="1">IF(C613="",NA(),MATCH($B613&amp;$C613,'Smelter Look-up'!$J:$J,0))</f>
        <v>#N/A</v>
      </c>
      <c r="X613" s="171">
        <f t="shared" ca="1" si="27"/>
        <v>0</v>
      </c>
      <c r="AB613" s="171" t="str">
        <f t="shared" ca="1" si="28"/>
        <v/>
      </c>
    </row>
    <row r="614" spans="1:28" s="171" customFormat="1" ht="20.45">
      <c r="A614" s="156"/>
      <c r="B614" s="150" t="str">
        <f ca="1">IF(LEN(A614)=0,"",INDEX('Smelter Look-up'!$A:$A,MATCH($A614,'Smelter Look-up'!$E:$E,0)))</f>
        <v/>
      </c>
      <c r="C614" s="153" t="str">
        <f ca="1">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 ca="1">IF(C614="",NA(),MATCH($B614&amp;$C614,'Smelter Look-up'!$J:$J,0))</f>
        <v>#N/A</v>
      </c>
      <c r="X614" s="171">
        <f t="shared" ca="1" si="27"/>
        <v>0</v>
      </c>
      <c r="AB614" s="171" t="str">
        <f t="shared" ca="1" si="28"/>
        <v/>
      </c>
    </row>
    <row r="615" spans="1:28" s="171" customFormat="1" ht="20.45">
      <c r="A615" s="156"/>
      <c r="B615" s="150" t="str">
        <f ca="1">IF(LEN(A615)=0,"",INDEX('Smelter Look-up'!$A:$A,MATCH($A615,'Smelter Look-up'!$E:$E,0)))</f>
        <v/>
      </c>
      <c r="C615" s="153" t="str">
        <f ca="1">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 ca="1">IF(C615="",NA(),MATCH($B615&amp;$C615,'Smelter Look-up'!$J:$J,0))</f>
        <v>#N/A</v>
      </c>
      <c r="X615" s="171">
        <f t="shared" ca="1" si="27"/>
        <v>0</v>
      </c>
      <c r="AB615" s="171" t="str">
        <f t="shared" ca="1" si="28"/>
        <v/>
      </c>
    </row>
    <row r="616" spans="1:28" s="171" customFormat="1" ht="20.45">
      <c r="A616" s="156"/>
      <c r="B616" s="150" t="str">
        <f ca="1">IF(LEN(A616)=0,"",INDEX('Smelter Look-up'!$A:$A,MATCH($A616,'Smelter Look-up'!$E:$E,0)))</f>
        <v/>
      </c>
      <c r="C616" s="153" t="str">
        <f ca="1">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 ca="1">IF(C616="",NA(),MATCH($B616&amp;$C616,'Smelter Look-up'!$J:$J,0))</f>
        <v>#N/A</v>
      </c>
      <c r="X616" s="171">
        <f t="shared" ca="1" si="27"/>
        <v>0</v>
      </c>
      <c r="AB616" s="171" t="str">
        <f t="shared" ca="1" si="28"/>
        <v/>
      </c>
    </row>
    <row r="617" spans="1:28" s="171" customFormat="1" ht="20.45">
      <c r="A617" s="156"/>
      <c r="B617" s="150" t="str">
        <f ca="1">IF(LEN(A617)=0,"",INDEX('Smelter Look-up'!$A:$A,MATCH($A617,'Smelter Look-up'!$E:$E,0)))</f>
        <v/>
      </c>
      <c r="C617" s="153" t="str">
        <f ca="1">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 ca="1">IF(C617="",NA(),MATCH($B617&amp;$C617,'Smelter Look-up'!$J:$J,0))</f>
        <v>#N/A</v>
      </c>
      <c r="X617" s="171">
        <f t="shared" ca="1" si="27"/>
        <v>0</v>
      </c>
      <c r="AB617" s="171" t="str">
        <f t="shared" ca="1" si="28"/>
        <v/>
      </c>
    </row>
    <row r="618" spans="1:28" s="171" customFormat="1" ht="20.45">
      <c r="A618" s="156"/>
      <c r="B618" s="150" t="str">
        <f ca="1">IF(LEN(A618)=0,"",INDEX('Smelter Look-up'!$A:$A,MATCH($A618,'Smelter Look-up'!$E:$E,0)))</f>
        <v/>
      </c>
      <c r="C618" s="153" t="str">
        <f ca="1">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 ca="1">IF(C618="",NA(),MATCH($B618&amp;$C618,'Smelter Look-up'!$J:$J,0))</f>
        <v>#N/A</v>
      </c>
      <c r="X618" s="171">
        <f t="shared" ca="1" si="27"/>
        <v>0</v>
      </c>
      <c r="AB618" s="171" t="str">
        <f t="shared" ca="1" si="28"/>
        <v/>
      </c>
    </row>
    <row r="619" spans="1:28" s="171" customFormat="1" ht="20.45">
      <c r="A619" s="156"/>
      <c r="B619" s="150" t="str">
        <f ca="1">IF(LEN(A619)=0,"",INDEX('Smelter Look-up'!$A:$A,MATCH($A619,'Smelter Look-up'!$E:$E,0)))</f>
        <v/>
      </c>
      <c r="C619" s="153" t="str">
        <f ca="1">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 ca="1">IF(C619="",NA(),MATCH($B619&amp;$C619,'Smelter Look-up'!$J:$J,0))</f>
        <v>#N/A</v>
      </c>
      <c r="X619" s="171">
        <f t="shared" ca="1" si="27"/>
        <v>0</v>
      </c>
      <c r="AB619" s="171" t="str">
        <f t="shared" ca="1" si="28"/>
        <v/>
      </c>
    </row>
    <row r="620" spans="1:28" s="171" customFormat="1" ht="20.45">
      <c r="A620" s="156"/>
      <c r="B620" s="150" t="str">
        <f ca="1">IF(LEN(A620)=0,"",INDEX('Smelter Look-up'!$A:$A,MATCH($A620,'Smelter Look-up'!$E:$E,0)))</f>
        <v/>
      </c>
      <c r="C620" s="153" t="str">
        <f ca="1">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 ca="1">IF(C620="",NA(),MATCH($B620&amp;$C620,'Smelter Look-up'!$J:$J,0))</f>
        <v>#N/A</v>
      </c>
      <c r="X620" s="171">
        <f t="shared" ca="1" si="27"/>
        <v>0</v>
      </c>
      <c r="AB620" s="171" t="str">
        <f t="shared" ca="1" si="28"/>
        <v/>
      </c>
    </row>
    <row r="621" spans="1:28" s="171" customFormat="1" ht="20.45">
      <c r="A621" s="156"/>
      <c r="B621" s="150" t="str">
        <f ca="1">IF(LEN(A621)=0,"",INDEX('Smelter Look-up'!$A:$A,MATCH($A621,'Smelter Look-up'!$E:$E,0)))</f>
        <v/>
      </c>
      <c r="C621" s="153" t="str">
        <f ca="1">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 ca="1">IF(C621="",NA(),MATCH($B621&amp;$C621,'Smelter Look-up'!$J:$J,0))</f>
        <v>#N/A</v>
      </c>
      <c r="X621" s="171">
        <f t="shared" ca="1" si="27"/>
        <v>0</v>
      </c>
      <c r="AB621" s="171" t="str">
        <f t="shared" ca="1" si="28"/>
        <v/>
      </c>
    </row>
    <row r="622" spans="1:28" s="171" customFormat="1" ht="20.45">
      <c r="A622" s="156"/>
      <c r="B622" s="150" t="str">
        <f ca="1">IF(LEN(A622)=0,"",INDEX('Smelter Look-up'!$A:$A,MATCH($A622,'Smelter Look-up'!$E:$E,0)))</f>
        <v/>
      </c>
      <c r="C622" s="153" t="str">
        <f ca="1">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 ca="1">IF(C622="",NA(),MATCH($B622&amp;$C622,'Smelter Look-up'!$J:$J,0))</f>
        <v>#N/A</v>
      </c>
      <c r="X622" s="171">
        <f t="shared" ca="1" si="27"/>
        <v>0</v>
      </c>
      <c r="AB622" s="171" t="str">
        <f t="shared" ca="1" si="28"/>
        <v/>
      </c>
    </row>
    <row r="623" spans="1:28" s="171" customFormat="1" ht="20.45">
      <c r="A623" s="156"/>
      <c r="B623" s="150" t="str">
        <f ca="1">IF(LEN(A623)=0,"",INDEX('Smelter Look-up'!$A:$A,MATCH($A623,'Smelter Look-up'!$E:$E,0)))</f>
        <v/>
      </c>
      <c r="C623" s="153" t="str">
        <f ca="1">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 ca="1">IF(C623="",NA(),MATCH($B623&amp;$C623,'Smelter Look-up'!$J:$J,0))</f>
        <v>#N/A</v>
      </c>
      <c r="X623" s="171">
        <f t="shared" ca="1" si="27"/>
        <v>0</v>
      </c>
      <c r="AB623" s="171" t="str">
        <f t="shared" ca="1" si="28"/>
        <v/>
      </c>
    </row>
    <row r="624" spans="1:28" s="171" customFormat="1" ht="20.45">
      <c r="A624" s="156"/>
      <c r="B624" s="150" t="str">
        <f ca="1">IF(LEN(A624)=0,"",INDEX('Smelter Look-up'!$A:$A,MATCH($A624,'Smelter Look-up'!$E:$E,0)))</f>
        <v/>
      </c>
      <c r="C624" s="153" t="str">
        <f ca="1">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 ca="1">IF(C624="",NA(),MATCH($B624&amp;$C624,'Smelter Look-up'!$J:$J,0))</f>
        <v>#N/A</v>
      </c>
      <c r="X624" s="171">
        <f t="shared" ca="1" si="27"/>
        <v>0</v>
      </c>
      <c r="AB624" s="171" t="str">
        <f t="shared" ca="1" si="28"/>
        <v/>
      </c>
    </row>
    <row r="625" spans="1:28" s="171" customFormat="1" ht="20.45">
      <c r="A625" s="156"/>
      <c r="B625" s="150" t="str">
        <f ca="1">IF(LEN(A625)=0,"",INDEX('Smelter Look-up'!$A:$A,MATCH($A625,'Smelter Look-up'!$E:$E,0)))</f>
        <v/>
      </c>
      <c r="C625" s="153" t="str">
        <f ca="1">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 ca="1">IF(C625="",NA(),MATCH($B625&amp;$C625,'Smelter Look-up'!$J:$J,0))</f>
        <v>#N/A</v>
      </c>
      <c r="X625" s="171">
        <f t="shared" ca="1" si="27"/>
        <v>0</v>
      </c>
      <c r="AB625" s="171" t="str">
        <f t="shared" ca="1" si="28"/>
        <v/>
      </c>
    </row>
    <row r="626" spans="1:28" s="171" customFormat="1" ht="20.45">
      <c r="A626" s="156"/>
      <c r="B626" s="150" t="str">
        <f ca="1">IF(LEN(A626)=0,"",INDEX('Smelter Look-up'!$A:$A,MATCH($A626,'Smelter Look-up'!$E:$E,0)))</f>
        <v/>
      </c>
      <c r="C626" s="153" t="str">
        <f ca="1">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 ca="1">IF(C626="",NA(),MATCH($B626&amp;$C626,'Smelter Look-up'!$J:$J,0))</f>
        <v>#N/A</v>
      </c>
      <c r="X626" s="171">
        <f t="shared" ca="1" si="27"/>
        <v>0</v>
      </c>
      <c r="AB626" s="171" t="str">
        <f t="shared" ca="1" si="28"/>
        <v/>
      </c>
    </row>
    <row r="627" spans="1:28" s="171" customFormat="1" ht="20.45">
      <c r="A627" s="156"/>
      <c r="B627" s="150" t="str">
        <f ca="1">IF(LEN(A627)=0,"",INDEX('Smelter Look-up'!$A:$A,MATCH($A627,'Smelter Look-up'!$E:$E,0)))</f>
        <v/>
      </c>
      <c r="C627" s="153" t="str">
        <f ca="1">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 ca="1">IF(C627="",NA(),MATCH($B627&amp;$C627,'Smelter Look-up'!$J:$J,0))</f>
        <v>#N/A</v>
      </c>
      <c r="X627" s="171">
        <f t="shared" ca="1" si="27"/>
        <v>0</v>
      </c>
      <c r="AB627" s="171" t="str">
        <f t="shared" ca="1" si="28"/>
        <v/>
      </c>
    </row>
    <row r="628" spans="1:28" s="171" customFormat="1" ht="20.45">
      <c r="A628" s="156"/>
      <c r="B628" s="150" t="str">
        <f ca="1">IF(LEN(A628)=0,"",INDEX('Smelter Look-up'!$A:$A,MATCH($A628,'Smelter Look-up'!$E:$E,0)))</f>
        <v/>
      </c>
      <c r="C628" s="153" t="str">
        <f ca="1">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 ca="1">IF(C628="",NA(),MATCH($B628&amp;$C628,'Smelter Look-up'!$J:$J,0))</f>
        <v>#N/A</v>
      </c>
      <c r="X628" s="171">
        <f t="shared" ca="1" si="27"/>
        <v>0</v>
      </c>
      <c r="AB628" s="171" t="str">
        <f t="shared" ca="1" si="28"/>
        <v/>
      </c>
    </row>
    <row r="629" spans="1:28" s="171" customFormat="1" ht="20.45">
      <c r="A629" s="156"/>
      <c r="B629" s="150" t="str">
        <f ca="1">IF(LEN(A629)=0,"",INDEX('Smelter Look-up'!$A:$A,MATCH($A629,'Smelter Look-up'!$E:$E,0)))</f>
        <v/>
      </c>
      <c r="C629" s="153" t="str">
        <f ca="1">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 ca="1">IF(C629="",NA(),MATCH($B629&amp;$C629,'Smelter Look-up'!$J:$J,0))</f>
        <v>#N/A</v>
      </c>
      <c r="X629" s="171">
        <f t="shared" ca="1" si="27"/>
        <v>0</v>
      </c>
      <c r="AB629" s="171" t="str">
        <f t="shared" ca="1" si="28"/>
        <v/>
      </c>
    </row>
    <row r="630" spans="1:28" s="171" customFormat="1" ht="20.45">
      <c r="A630" s="156"/>
      <c r="B630" s="150" t="str">
        <f ca="1">IF(LEN(A630)=0,"",INDEX('Smelter Look-up'!$A:$A,MATCH($A630,'Smelter Look-up'!$E:$E,0)))</f>
        <v/>
      </c>
      <c r="C630" s="153" t="str">
        <f ca="1">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 ca="1">IF(C630="",NA(),MATCH($B630&amp;$C630,'Smelter Look-up'!$J:$J,0))</f>
        <v>#N/A</v>
      </c>
      <c r="X630" s="171">
        <f t="shared" ca="1" si="27"/>
        <v>0</v>
      </c>
      <c r="AB630" s="171" t="str">
        <f t="shared" ca="1" si="28"/>
        <v/>
      </c>
    </row>
    <row r="631" spans="1:28" s="171" customFormat="1" ht="20.45">
      <c r="A631" s="156"/>
      <c r="B631" s="150" t="str">
        <f ca="1">IF(LEN(A631)=0,"",INDEX('Smelter Look-up'!$A:$A,MATCH($A631,'Smelter Look-up'!$E:$E,0)))</f>
        <v/>
      </c>
      <c r="C631" s="153" t="str">
        <f ca="1">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 ca="1">IF(C631="",NA(),MATCH($B631&amp;$C631,'Smelter Look-up'!$J:$J,0))</f>
        <v>#N/A</v>
      </c>
      <c r="X631" s="171">
        <f t="shared" ca="1" si="27"/>
        <v>0</v>
      </c>
      <c r="AB631" s="171" t="str">
        <f t="shared" ca="1" si="28"/>
        <v/>
      </c>
    </row>
    <row r="632" spans="1:28" s="171" customFormat="1" ht="20.45">
      <c r="A632" s="156"/>
      <c r="B632" s="150" t="str">
        <f ca="1">IF(LEN(A632)=0,"",INDEX('Smelter Look-up'!$A:$A,MATCH($A632,'Smelter Look-up'!$E:$E,0)))</f>
        <v/>
      </c>
      <c r="C632" s="153" t="str">
        <f ca="1">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 ca="1">IF(C632="",NA(),MATCH($B632&amp;$C632,'Smelter Look-up'!$J:$J,0))</f>
        <v>#N/A</v>
      </c>
      <c r="X632" s="171">
        <f t="shared" ca="1" si="27"/>
        <v>0</v>
      </c>
      <c r="AB632" s="171" t="str">
        <f t="shared" ca="1" si="28"/>
        <v/>
      </c>
    </row>
    <row r="633" spans="1:28" s="171" customFormat="1" ht="20.45">
      <c r="A633" s="156"/>
      <c r="B633" s="150" t="str">
        <f ca="1">IF(LEN(A633)=0,"",INDEX('Smelter Look-up'!$A:$A,MATCH($A633,'Smelter Look-up'!$E:$E,0)))</f>
        <v/>
      </c>
      <c r="C633" s="153" t="str">
        <f ca="1">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 ca="1">IF(C633="",NA(),MATCH($B633&amp;$C633,'Smelter Look-up'!$J:$J,0))</f>
        <v>#N/A</v>
      </c>
      <c r="X633" s="171">
        <f t="shared" ca="1" si="27"/>
        <v>0</v>
      </c>
      <c r="AB633" s="171" t="str">
        <f t="shared" ca="1" si="28"/>
        <v/>
      </c>
    </row>
    <row r="634" spans="1:28" s="171" customFormat="1" ht="20.45">
      <c r="A634" s="156"/>
      <c r="B634" s="150" t="str">
        <f ca="1">IF(LEN(A634)=0,"",INDEX('Smelter Look-up'!$A:$A,MATCH($A634,'Smelter Look-up'!$E:$E,0)))</f>
        <v/>
      </c>
      <c r="C634" s="153" t="str">
        <f ca="1">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 ca="1">IF(C634="",NA(),MATCH($B634&amp;$C634,'Smelter Look-up'!$J:$J,0))</f>
        <v>#N/A</v>
      </c>
      <c r="X634" s="171">
        <f t="shared" ca="1" si="27"/>
        <v>0</v>
      </c>
      <c r="AB634" s="171" t="str">
        <f t="shared" ca="1" si="28"/>
        <v/>
      </c>
    </row>
    <row r="635" spans="1:28" s="171" customFormat="1" ht="20.45">
      <c r="A635" s="156"/>
      <c r="B635" s="150" t="str">
        <f ca="1">IF(LEN(A635)=0,"",INDEX('Smelter Look-up'!$A:$A,MATCH($A635,'Smelter Look-up'!$E:$E,0)))</f>
        <v/>
      </c>
      <c r="C635" s="153" t="str">
        <f ca="1">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 ca="1">IF(C635="",NA(),MATCH($B635&amp;$C635,'Smelter Look-up'!$J:$J,0))</f>
        <v>#N/A</v>
      </c>
      <c r="X635" s="171">
        <f t="shared" ca="1" si="27"/>
        <v>0</v>
      </c>
      <c r="AB635" s="171" t="str">
        <f t="shared" ca="1" si="28"/>
        <v/>
      </c>
    </row>
    <row r="636" spans="1:28" s="171" customFormat="1" ht="20.45">
      <c r="A636" s="156"/>
      <c r="B636" s="150" t="str">
        <f ca="1">IF(LEN(A636)=0,"",INDEX('Smelter Look-up'!$A:$A,MATCH($A636,'Smelter Look-up'!$E:$E,0)))</f>
        <v/>
      </c>
      <c r="C636" s="153" t="str">
        <f ca="1">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 ca="1">IF(C636="",NA(),MATCH($B636&amp;$C636,'Smelter Look-up'!$J:$J,0))</f>
        <v>#N/A</v>
      </c>
      <c r="X636" s="171">
        <f t="shared" ca="1" si="27"/>
        <v>0</v>
      </c>
      <c r="AB636" s="171" t="str">
        <f t="shared" ca="1" si="28"/>
        <v/>
      </c>
    </row>
    <row r="637" spans="1:28" s="171" customFormat="1" ht="20.45">
      <c r="A637" s="156"/>
      <c r="B637" s="150" t="str">
        <f ca="1">IF(LEN(A637)=0,"",INDEX('Smelter Look-up'!$A:$A,MATCH($A637,'Smelter Look-up'!$E:$E,0)))</f>
        <v/>
      </c>
      <c r="C637" s="153" t="str">
        <f ca="1">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 ca="1">IF(C637="",NA(),MATCH($B637&amp;$C637,'Smelter Look-up'!$J:$J,0))</f>
        <v>#N/A</v>
      </c>
      <c r="X637" s="171">
        <f t="shared" ca="1" si="27"/>
        <v>0</v>
      </c>
      <c r="AB637" s="171" t="str">
        <f t="shared" ca="1" si="28"/>
        <v/>
      </c>
    </row>
    <row r="638" spans="1:28" s="171" customFormat="1" ht="20.45">
      <c r="A638" s="156"/>
      <c r="B638" s="150" t="str">
        <f ca="1">IF(LEN(A638)=0,"",INDEX('Smelter Look-up'!$A:$A,MATCH($A638,'Smelter Look-up'!$E:$E,0)))</f>
        <v/>
      </c>
      <c r="C638" s="153" t="str">
        <f ca="1">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 ca="1">IF(C638="",NA(),MATCH($B638&amp;$C638,'Smelter Look-up'!$J:$J,0))</f>
        <v>#N/A</v>
      </c>
      <c r="X638" s="171">
        <f t="shared" ca="1" si="27"/>
        <v>0</v>
      </c>
      <c r="AB638" s="171" t="str">
        <f t="shared" ca="1" si="28"/>
        <v/>
      </c>
    </row>
    <row r="639" spans="1:28" s="171" customFormat="1" ht="20.45">
      <c r="A639" s="156"/>
      <c r="B639" s="150" t="str">
        <f ca="1">IF(LEN(A639)=0,"",INDEX('Smelter Look-up'!$A:$A,MATCH($A639,'Smelter Look-up'!$E:$E,0)))</f>
        <v/>
      </c>
      <c r="C639" s="153" t="str">
        <f ca="1">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 ca="1">IF(C639="",NA(),MATCH($B639&amp;$C639,'Smelter Look-up'!$J:$J,0))</f>
        <v>#N/A</v>
      </c>
      <c r="X639" s="171">
        <f t="shared" ref="X639:X702" ca="1" si="30">IF(AND(C639="Smelter not listed",OR(LEN(D639)=0,LEN(E639)=0)),1,0)</f>
        <v>0</v>
      </c>
      <c r="AB639" s="171" t="str">
        <f t="shared" ref="AB639:AB702" ca="1" si="31">B639&amp;C639</f>
        <v/>
      </c>
    </row>
    <row r="640" spans="1:28" s="171" customFormat="1" ht="20.45">
      <c r="A640" s="156"/>
      <c r="B640" s="150" t="str">
        <f ca="1">IF(LEN(A640)=0,"",INDEX('Smelter Look-up'!$A:$A,MATCH($A640,'Smelter Look-up'!$E:$E,0)))</f>
        <v/>
      </c>
      <c r="C640" s="153" t="str">
        <f ca="1">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 ca="1">IF(C640="",NA(),MATCH($B640&amp;$C640,'Smelter Look-up'!$J:$J,0))</f>
        <v>#N/A</v>
      </c>
      <c r="X640" s="171">
        <f t="shared" ca="1" si="30"/>
        <v>0</v>
      </c>
      <c r="AB640" s="171" t="str">
        <f t="shared" ca="1" si="31"/>
        <v/>
      </c>
    </row>
    <row r="641" spans="1:28" s="171" customFormat="1" ht="20.45">
      <c r="A641" s="156"/>
      <c r="B641" s="150" t="str">
        <f ca="1">IF(LEN(A641)=0,"",INDEX('Smelter Look-up'!$A:$A,MATCH($A641,'Smelter Look-up'!$E:$E,0)))</f>
        <v/>
      </c>
      <c r="C641" s="153" t="str">
        <f ca="1">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 ca="1">IF(C641="",NA(),MATCH($B641&amp;$C641,'Smelter Look-up'!$J:$J,0))</f>
        <v>#N/A</v>
      </c>
      <c r="X641" s="171">
        <f t="shared" ca="1" si="30"/>
        <v>0</v>
      </c>
      <c r="AB641" s="171" t="str">
        <f t="shared" ca="1" si="31"/>
        <v/>
      </c>
    </row>
    <row r="642" spans="1:28" s="171" customFormat="1" ht="20.45">
      <c r="A642" s="156"/>
      <c r="B642" s="150" t="str">
        <f ca="1">IF(LEN(A642)=0,"",INDEX('Smelter Look-up'!$A:$A,MATCH($A642,'Smelter Look-up'!$E:$E,0)))</f>
        <v/>
      </c>
      <c r="C642" s="153" t="str">
        <f ca="1">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 ca="1">IF(C642="",NA(),MATCH($B642&amp;$C642,'Smelter Look-up'!$J:$J,0))</f>
        <v>#N/A</v>
      </c>
      <c r="X642" s="171">
        <f t="shared" ca="1" si="30"/>
        <v>0</v>
      </c>
      <c r="AB642" s="171" t="str">
        <f t="shared" ca="1" si="31"/>
        <v/>
      </c>
    </row>
    <row r="643" spans="1:28" s="171" customFormat="1" ht="20.45">
      <c r="A643" s="156"/>
      <c r="B643" s="150" t="str">
        <f ca="1">IF(LEN(A643)=0,"",INDEX('Smelter Look-up'!$A:$A,MATCH($A643,'Smelter Look-up'!$E:$E,0)))</f>
        <v/>
      </c>
      <c r="C643" s="153" t="str">
        <f ca="1">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 ca="1">IF(C643="",NA(),MATCH($B643&amp;$C643,'Smelter Look-up'!$J:$J,0))</f>
        <v>#N/A</v>
      </c>
      <c r="X643" s="171">
        <f t="shared" ca="1" si="30"/>
        <v>0</v>
      </c>
      <c r="AB643" s="171" t="str">
        <f t="shared" ca="1" si="31"/>
        <v/>
      </c>
    </row>
    <row r="644" spans="1:28" s="171" customFormat="1" ht="20.45">
      <c r="A644" s="156"/>
      <c r="B644" s="150" t="str">
        <f ca="1">IF(LEN(A644)=0,"",INDEX('Smelter Look-up'!$A:$A,MATCH($A644,'Smelter Look-up'!$E:$E,0)))</f>
        <v/>
      </c>
      <c r="C644" s="153" t="str">
        <f ca="1">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 ca="1">IF(C644="",NA(),MATCH($B644&amp;$C644,'Smelter Look-up'!$J:$J,0))</f>
        <v>#N/A</v>
      </c>
      <c r="X644" s="171">
        <f t="shared" ca="1" si="30"/>
        <v>0</v>
      </c>
      <c r="AB644" s="171" t="str">
        <f t="shared" ca="1" si="31"/>
        <v/>
      </c>
    </row>
    <row r="645" spans="1:28" s="171" customFormat="1" ht="20.45">
      <c r="A645" s="156"/>
      <c r="B645" s="150" t="str">
        <f ca="1">IF(LEN(A645)=0,"",INDEX('Smelter Look-up'!$A:$A,MATCH($A645,'Smelter Look-up'!$E:$E,0)))</f>
        <v/>
      </c>
      <c r="C645" s="153" t="str">
        <f ca="1">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 ca="1">IF(C645="",NA(),MATCH($B645&amp;$C645,'Smelter Look-up'!$J:$J,0))</f>
        <v>#N/A</v>
      </c>
      <c r="X645" s="171">
        <f t="shared" ca="1" si="30"/>
        <v>0</v>
      </c>
      <c r="AB645" s="171" t="str">
        <f t="shared" ca="1" si="31"/>
        <v/>
      </c>
    </row>
    <row r="646" spans="1:28" s="171" customFormat="1" ht="20.45">
      <c r="A646" s="156"/>
      <c r="B646" s="150" t="str">
        <f ca="1">IF(LEN(A646)=0,"",INDEX('Smelter Look-up'!$A:$A,MATCH($A646,'Smelter Look-up'!$E:$E,0)))</f>
        <v/>
      </c>
      <c r="C646" s="153" t="str">
        <f ca="1">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 ca="1">IF(C646="",NA(),MATCH($B646&amp;$C646,'Smelter Look-up'!$J:$J,0))</f>
        <v>#N/A</v>
      </c>
      <c r="X646" s="171">
        <f t="shared" ca="1" si="30"/>
        <v>0</v>
      </c>
      <c r="AB646" s="171" t="str">
        <f t="shared" ca="1" si="31"/>
        <v/>
      </c>
    </row>
    <row r="647" spans="1:28" s="171" customFormat="1" ht="20.45">
      <c r="A647" s="156"/>
      <c r="B647" s="150" t="str">
        <f ca="1">IF(LEN(A647)=0,"",INDEX('Smelter Look-up'!$A:$A,MATCH($A647,'Smelter Look-up'!$E:$E,0)))</f>
        <v/>
      </c>
      <c r="C647" s="153" t="str">
        <f ca="1">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 ca="1">IF(C647="",NA(),MATCH($B647&amp;$C647,'Smelter Look-up'!$J:$J,0))</f>
        <v>#N/A</v>
      </c>
      <c r="X647" s="171">
        <f t="shared" ca="1" si="30"/>
        <v>0</v>
      </c>
      <c r="AB647" s="171" t="str">
        <f t="shared" ca="1" si="31"/>
        <v/>
      </c>
    </row>
    <row r="648" spans="1:28" s="171" customFormat="1" ht="20.45">
      <c r="A648" s="156"/>
      <c r="B648" s="150" t="str">
        <f ca="1">IF(LEN(A648)=0,"",INDEX('Smelter Look-up'!$A:$A,MATCH($A648,'Smelter Look-up'!$E:$E,0)))</f>
        <v/>
      </c>
      <c r="C648" s="153" t="str">
        <f ca="1">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 ca="1">IF(C648="",NA(),MATCH($B648&amp;$C648,'Smelter Look-up'!$J:$J,0))</f>
        <v>#N/A</v>
      </c>
      <c r="X648" s="171">
        <f t="shared" ca="1" si="30"/>
        <v>0</v>
      </c>
      <c r="AB648" s="171" t="str">
        <f t="shared" ca="1" si="31"/>
        <v/>
      </c>
    </row>
    <row r="649" spans="1:28" s="171" customFormat="1" ht="20.45">
      <c r="A649" s="156"/>
      <c r="B649" s="150" t="str">
        <f ca="1">IF(LEN(A649)=0,"",INDEX('Smelter Look-up'!$A:$A,MATCH($A649,'Smelter Look-up'!$E:$E,0)))</f>
        <v/>
      </c>
      <c r="C649" s="153" t="str">
        <f ca="1">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 ca="1">IF(C649="",NA(),MATCH($B649&amp;$C649,'Smelter Look-up'!$J:$J,0))</f>
        <v>#N/A</v>
      </c>
      <c r="X649" s="171">
        <f t="shared" ca="1" si="30"/>
        <v>0</v>
      </c>
      <c r="AB649" s="171" t="str">
        <f t="shared" ca="1" si="31"/>
        <v/>
      </c>
    </row>
    <row r="650" spans="1:28" s="171" customFormat="1" ht="20.45">
      <c r="A650" s="156"/>
      <c r="B650" s="150" t="str">
        <f ca="1">IF(LEN(A650)=0,"",INDEX('Smelter Look-up'!$A:$A,MATCH($A650,'Smelter Look-up'!$E:$E,0)))</f>
        <v/>
      </c>
      <c r="C650" s="153" t="str">
        <f ca="1">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 ca="1">IF(C650="",NA(),MATCH($B650&amp;$C650,'Smelter Look-up'!$J:$J,0))</f>
        <v>#N/A</v>
      </c>
      <c r="X650" s="171">
        <f t="shared" ca="1" si="30"/>
        <v>0</v>
      </c>
      <c r="AB650" s="171" t="str">
        <f t="shared" ca="1" si="31"/>
        <v/>
      </c>
    </row>
    <row r="651" spans="1:28" s="171" customFormat="1" ht="20.45">
      <c r="A651" s="156"/>
      <c r="B651" s="150" t="str">
        <f ca="1">IF(LEN(A651)=0,"",INDEX('Smelter Look-up'!$A:$A,MATCH($A651,'Smelter Look-up'!$E:$E,0)))</f>
        <v/>
      </c>
      <c r="C651" s="153" t="str">
        <f ca="1">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 ca="1">IF(C651="",NA(),MATCH($B651&amp;$C651,'Smelter Look-up'!$J:$J,0))</f>
        <v>#N/A</v>
      </c>
      <c r="X651" s="171">
        <f t="shared" ca="1" si="30"/>
        <v>0</v>
      </c>
      <c r="AB651" s="171" t="str">
        <f t="shared" ca="1" si="31"/>
        <v/>
      </c>
    </row>
    <row r="652" spans="1:28" s="171" customFormat="1" ht="20.45">
      <c r="A652" s="156"/>
      <c r="B652" s="150" t="str">
        <f ca="1">IF(LEN(A652)=0,"",INDEX('Smelter Look-up'!$A:$A,MATCH($A652,'Smelter Look-up'!$E:$E,0)))</f>
        <v/>
      </c>
      <c r="C652" s="153" t="str">
        <f ca="1">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 ca="1">IF(C652="",NA(),MATCH($B652&amp;$C652,'Smelter Look-up'!$J:$J,0))</f>
        <v>#N/A</v>
      </c>
      <c r="X652" s="171">
        <f t="shared" ca="1" si="30"/>
        <v>0</v>
      </c>
      <c r="AB652" s="171" t="str">
        <f t="shared" ca="1" si="31"/>
        <v/>
      </c>
    </row>
    <row r="653" spans="1:28" s="171" customFormat="1" ht="20.45">
      <c r="A653" s="156"/>
      <c r="B653" s="150" t="str">
        <f ca="1">IF(LEN(A653)=0,"",INDEX('Smelter Look-up'!$A:$A,MATCH($A653,'Smelter Look-up'!$E:$E,0)))</f>
        <v/>
      </c>
      <c r="C653" s="153" t="str">
        <f ca="1">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 ca="1">IF(C653="",NA(),MATCH($B653&amp;$C653,'Smelter Look-up'!$J:$J,0))</f>
        <v>#N/A</v>
      </c>
      <c r="X653" s="171">
        <f t="shared" ca="1" si="30"/>
        <v>0</v>
      </c>
      <c r="AB653" s="171" t="str">
        <f t="shared" ca="1" si="31"/>
        <v/>
      </c>
    </row>
    <row r="654" spans="1:28" s="171" customFormat="1" ht="20.45">
      <c r="A654" s="156"/>
      <c r="B654" s="150" t="str">
        <f ca="1">IF(LEN(A654)=0,"",INDEX('Smelter Look-up'!$A:$A,MATCH($A654,'Smelter Look-up'!$E:$E,0)))</f>
        <v/>
      </c>
      <c r="C654" s="153" t="str">
        <f ca="1">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 ca="1">IF(C654="",NA(),MATCH($B654&amp;$C654,'Smelter Look-up'!$J:$J,0))</f>
        <v>#N/A</v>
      </c>
      <c r="X654" s="171">
        <f t="shared" ca="1" si="30"/>
        <v>0</v>
      </c>
      <c r="AB654" s="171" t="str">
        <f t="shared" ca="1" si="31"/>
        <v/>
      </c>
    </row>
    <row r="655" spans="1:28" s="171" customFormat="1" ht="20.45">
      <c r="A655" s="156"/>
      <c r="B655" s="150" t="str">
        <f ca="1">IF(LEN(A655)=0,"",INDEX('Smelter Look-up'!$A:$A,MATCH($A655,'Smelter Look-up'!$E:$E,0)))</f>
        <v/>
      </c>
      <c r="C655" s="153" t="str">
        <f ca="1">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 ca="1">IF(C655="",NA(),MATCH($B655&amp;$C655,'Smelter Look-up'!$J:$J,0))</f>
        <v>#N/A</v>
      </c>
      <c r="X655" s="171">
        <f t="shared" ca="1" si="30"/>
        <v>0</v>
      </c>
      <c r="AB655" s="171" t="str">
        <f t="shared" ca="1" si="31"/>
        <v/>
      </c>
    </row>
    <row r="656" spans="1:28" s="171" customFormat="1" ht="20.45">
      <c r="A656" s="156"/>
      <c r="B656" s="150" t="str">
        <f ca="1">IF(LEN(A656)=0,"",INDEX('Smelter Look-up'!$A:$A,MATCH($A656,'Smelter Look-up'!$E:$E,0)))</f>
        <v/>
      </c>
      <c r="C656" s="153" t="str">
        <f ca="1">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 ca="1">IF(C656="",NA(),MATCH($B656&amp;$C656,'Smelter Look-up'!$J:$J,0))</f>
        <v>#N/A</v>
      </c>
      <c r="X656" s="171">
        <f t="shared" ca="1" si="30"/>
        <v>0</v>
      </c>
      <c r="AB656" s="171" t="str">
        <f t="shared" ca="1" si="31"/>
        <v/>
      </c>
    </row>
    <row r="657" spans="1:28" s="171" customFormat="1" ht="20.45">
      <c r="A657" s="156"/>
      <c r="B657" s="150" t="str">
        <f ca="1">IF(LEN(A657)=0,"",INDEX('Smelter Look-up'!$A:$A,MATCH($A657,'Smelter Look-up'!$E:$E,0)))</f>
        <v/>
      </c>
      <c r="C657" s="153" t="str">
        <f ca="1">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 ca="1">IF(C657="",NA(),MATCH($B657&amp;$C657,'Smelter Look-up'!$J:$J,0))</f>
        <v>#N/A</v>
      </c>
      <c r="X657" s="171">
        <f t="shared" ca="1" si="30"/>
        <v>0</v>
      </c>
      <c r="AB657" s="171" t="str">
        <f t="shared" ca="1" si="31"/>
        <v/>
      </c>
    </row>
    <row r="658" spans="1:28" s="171" customFormat="1" ht="20.45">
      <c r="A658" s="156"/>
      <c r="B658" s="150" t="str">
        <f ca="1">IF(LEN(A658)=0,"",INDEX('Smelter Look-up'!$A:$A,MATCH($A658,'Smelter Look-up'!$E:$E,0)))</f>
        <v/>
      </c>
      <c r="C658" s="153" t="str">
        <f ca="1">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 ca="1">IF(C658="",NA(),MATCH($B658&amp;$C658,'Smelter Look-up'!$J:$J,0))</f>
        <v>#N/A</v>
      </c>
      <c r="X658" s="171">
        <f t="shared" ca="1" si="30"/>
        <v>0</v>
      </c>
      <c r="AB658" s="171" t="str">
        <f t="shared" ca="1" si="31"/>
        <v/>
      </c>
    </row>
    <row r="659" spans="1:28" s="171" customFormat="1" ht="20.45">
      <c r="A659" s="156"/>
      <c r="B659" s="150" t="str">
        <f ca="1">IF(LEN(A659)=0,"",INDEX('Smelter Look-up'!$A:$A,MATCH($A659,'Smelter Look-up'!$E:$E,0)))</f>
        <v/>
      </c>
      <c r="C659" s="153" t="str">
        <f ca="1">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 ca="1">IF(C659="",NA(),MATCH($B659&amp;$C659,'Smelter Look-up'!$J:$J,0))</f>
        <v>#N/A</v>
      </c>
      <c r="X659" s="171">
        <f t="shared" ca="1" si="30"/>
        <v>0</v>
      </c>
      <c r="AB659" s="171" t="str">
        <f t="shared" ca="1" si="31"/>
        <v/>
      </c>
    </row>
    <row r="660" spans="1:28" s="171" customFormat="1" ht="20.45">
      <c r="A660" s="156"/>
      <c r="B660" s="150" t="str">
        <f ca="1">IF(LEN(A660)=0,"",INDEX('Smelter Look-up'!$A:$A,MATCH($A660,'Smelter Look-up'!$E:$E,0)))</f>
        <v/>
      </c>
      <c r="C660" s="153" t="str">
        <f ca="1">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 ca="1">IF(C660="",NA(),MATCH($B660&amp;$C660,'Smelter Look-up'!$J:$J,0))</f>
        <v>#N/A</v>
      </c>
      <c r="X660" s="171">
        <f t="shared" ca="1" si="30"/>
        <v>0</v>
      </c>
      <c r="AB660" s="171" t="str">
        <f t="shared" ca="1" si="31"/>
        <v/>
      </c>
    </row>
    <row r="661" spans="1:28" s="171" customFormat="1" ht="20.45">
      <c r="A661" s="156"/>
      <c r="B661" s="150" t="str">
        <f ca="1">IF(LEN(A661)=0,"",INDEX('Smelter Look-up'!$A:$A,MATCH($A661,'Smelter Look-up'!$E:$E,0)))</f>
        <v/>
      </c>
      <c r="C661" s="153" t="str">
        <f ca="1">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 ca="1">IF(C661="",NA(),MATCH($B661&amp;$C661,'Smelter Look-up'!$J:$J,0))</f>
        <v>#N/A</v>
      </c>
      <c r="X661" s="171">
        <f t="shared" ca="1" si="30"/>
        <v>0</v>
      </c>
      <c r="AB661" s="171" t="str">
        <f t="shared" ca="1" si="31"/>
        <v/>
      </c>
    </row>
    <row r="662" spans="1:28" s="171" customFormat="1" ht="20.45">
      <c r="A662" s="156"/>
      <c r="B662" s="150" t="str">
        <f ca="1">IF(LEN(A662)=0,"",INDEX('Smelter Look-up'!$A:$A,MATCH($A662,'Smelter Look-up'!$E:$E,0)))</f>
        <v/>
      </c>
      <c r="C662" s="153" t="str">
        <f ca="1">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 ca="1">IF(C662="",NA(),MATCH($B662&amp;$C662,'Smelter Look-up'!$J:$J,0))</f>
        <v>#N/A</v>
      </c>
      <c r="X662" s="171">
        <f t="shared" ca="1" si="30"/>
        <v>0</v>
      </c>
      <c r="AB662" s="171" t="str">
        <f t="shared" ca="1" si="31"/>
        <v/>
      </c>
    </row>
    <row r="663" spans="1:28" s="171" customFormat="1" ht="20.45">
      <c r="A663" s="156"/>
      <c r="B663" s="150" t="str">
        <f ca="1">IF(LEN(A663)=0,"",INDEX('Smelter Look-up'!$A:$A,MATCH($A663,'Smelter Look-up'!$E:$E,0)))</f>
        <v/>
      </c>
      <c r="C663" s="153" t="str">
        <f ca="1">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 ca="1">IF(C663="",NA(),MATCH($B663&amp;$C663,'Smelter Look-up'!$J:$J,0))</f>
        <v>#N/A</v>
      </c>
      <c r="X663" s="171">
        <f t="shared" ca="1" si="30"/>
        <v>0</v>
      </c>
      <c r="AB663" s="171" t="str">
        <f t="shared" ca="1" si="31"/>
        <v/>
      </c>
    </row>
    <row r="664" spans="1:28" s="171" customFormat="1" ht="20.45">
      <c r="A664" s="156"/>
      <c r="B664" s="150" t="str">
        <f ca="1">IF(LEN(A664)=0,"",INDEX('Smelter Look-up'!$A:$A,MATCH($A664,'Smelter Look-up'!$E:$E,0)))</f>
        <v/>
      </c>
      <c r="C664" s="153" t="str">
        <f ca="1">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 ca="1">IF(C664="",NA(),MATCH($B664&amp;$C664,'Smelter Look-up'!$J:$J,0))</f>
        <v>#N/A</v>
      </c>
      <c r="X664" s="171">
        <f t="shared" ca="1" si="30"/>
        <v>0</v>
      </c>
      <c r="AB664" s="171" t="str">
        <f t="shared" ca="1" si="31"/>
        <v/>
      </c>
    </row>
    <row r="665" spans="1:28" s="171" customFormat="1" ht="20.45">
      <c r="A665" s="156"/>
      <c r="B665" s="150" t="str">
        <f ca="1">IF(LEN(A665)=0,"",INDEX('Smelter Look-up'!$A:$A,MATCH($A665,'Smelter Look-up'!$E:$E,0)))</f>
        <v/>
      </c>
      <c r="C665" s="153" t="str">
        <f ca="1">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 ca="1">IF(C665="",NA(),MATCH($B665&amp;$C665,'Smelter Look-up'!$J:$J,0))</f>
        <v>#N/A</v>
      </c>
      <c r="X665" s="171">
        <f t="shared" ca="1" si="30"/>
        <v>0</v>
      </c>
      <c r="AB665" s="171" t="str">
        <f t="shared" ca="1" si="31"/>
        <v/>
      </c>
    </row>
    <row r="666" spans="1:28" s="171" customFormat="1" ht="20.45">
      <c r="A666" s="156"/>
      <c r="B666" s="150" t="str">
        <f ca="1">IF(LEN(A666)=0,"",INDEX('Smelter Look-up'!$A:$A,MATCH($A666,'Smelter Look-up'!$E:$E,0)))</f>
        <v/>
      </c>
      <c r="C666" s="153" t="str">
        <f ca="1">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 ca="1">IF(C666="",NA(),MATCH($B666&amp;$C666,'Smelter Look-up'!$J:$J,0))</f>
        <v>#N/A</v>
      </c>
      <c r="X666" s="171">
        <f t="shared" ca="1" si="30"/>
        <v>0</v>
      </c>
      <c r="AB666" s="171" t="str">
        <f t="shared" ca="1" si="31"/>
        <v/>
      </c>
    </row>
    <row r="667" spans="1:28" s="171" customFormat="1" ht="20.45">
      <c r="A667" s="156"/>
      <c r="B667" s="150" t="str">
        <f ca="1">IF(LEN(A667)=0,"",INDEX('Smelter Look-up'!$A:$A,MATCH($A667,'Smelter Look-up'!$E:$E,0)))</f>
        <v/>
      </c>
      <c r="C667" s="153" t="str">
        <f ca="1">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 ca="1">IF(C667="",NA(),MATCH($B667&amp;$C667,'Smelter Look-up'!$J:$J,0))</f>
        <v>#N/A</v>
      </c>
      <c r="X667" s="171">
        <f t="shared" ca="1" si="30"/>
        <v>0</v>
      </c>
      <c r="AB667" s="171" t="str">
        <f t="shared" ca="1" si="31"/>
        <v/>
      </c>
    </row>
    <row r="668" spans="1:28" s="171" customFormat="1" ht="20.45">
      <c r="A668" s="156"/>
      <c r="B668" s="150" t="str">
        <f ca="1">IF(LEN(A668)=0,"",INDEX('Smelter Look-up'!$A:$A,MATCH($A668,'Smelter Look-up'!$E:$E,0)))</f>
        <v/>
      </c>
      <c r="C668" s="153" t="str">
        <f ca="1">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 ca="1">IF(C668="",NA(),MATCH($B668&amp;$C668,'Smelter Look-up'!$J:$J,0))</f>
        <v>#N/A</v>
      </c>
      <c r="X668" s="171">
        <f t="shared" ca="1" si="30"/>
        <v>0</v>
      </c>
      <c r="AB668" s="171" t="str">
        <f t="shared" ca="1" si="31"/>
        <v/>
      </c>
    </row>
    <row r="669" spans="1:28" s="171" customFormat="1" ht="20.45">
      <c r="A669" s="156"/>
      <c r="B669" s="150" t="str">
        <f ca="1">IF(LEN(A669)=0,"",INDEX('Smelter Look-up'!$A:$A,MATCH($A669,'Smelter Look-up'!$E:$E,0)))</f>
        <v/>
      </c>
      <c r="C669" s="153" t="str">
        <f ca="1">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 ca="1">IF(C669="",NA(),MATCH($B669&amp;$C669,'Smelter Look-up'!$J:$J,0))</f>
        <v>#N/A</v>
      </c>
      <c r="X669" s="171">
        <f t="shared" ca="1" si="30"/>
        <v>0</v>
      </c>
      <c r="AB669" s="171" t="str">
        <f t="shared" ca="1" si="31"/>
        <v/>
      </c>
    </row>
    <row r="670" spans="1:28" s="171" customFormat="1" ht="20.45">
      <c r="A670" s="156"/>
      <c r="B670" s="150" t="str">
        <f ca="1">IF(LEN(A670)=0,"",INDEX('Smelter Look-up'!$A:$A,MATCH($A670,'Smelter Look-up'!$E:$E,0)))</f>
        <v/>
      </c>
      <c r="C670" s="153" t="str">
        <f ca="1">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 ca="1">IF(C670="",NA(),MATCH($B670&amp;$C670,'Smelter Look-up'!$J:$J,0))</f>
        <v>#N/A</v>
      </c>
      <c r="X670" s="171">
        <f t="shared" ca="1" si="30"/>
        <v>0</v>
      </c>
      <c r="AB670" s="171" t="str">
        <f t="shared" ca="1" si="31"/>
        <v/>
      </c>
    </row>
    <row r="671" spans="1:28" s="171" customFormat="1" ht="20.45">
      <c r="A671" s="156"/>
      <c r="B671" s="150" t="str">
        <f ca="1">IF(LEN(A671)=0,"",INDEX('Smelter Look-up'!$A:$A,MATCH($A671,'Smelter Look-up'!$E:$E,0)))</f>
        <v/>
      </c>
      <c r="C671" s="153" t="str">
        <f ca="1">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 ca="1">IF(C671="",NA(),MATCH($B671&amp;$C671,'Smelter Look-up'!$J:$J,0))</f>
        <v>#N/A</v>
      </c>
      <c r="X671" s="171">
        <f t="shared" ca="1" si="30"/>
        <v>0</v>
      </c>
      <c r="AB671" s="171" t="str">
        <f t="shared" ca="1" si="31"/>
        <v/>
      </c>
    </row>
    <row r="672" spans="1:28" s="171" customFormat="1" ht="20.45">
      <c r="A672" s="156"/>
      <c r="B672" s="150" t="str">
        <f ca="1">IF(LEN(A672)=0,"",INDEX('Smelter Look-up'!$A:$A,MATCH($A672,'Smelter Look-up'!$E:$E,0)))</f>
        <v/>
      </c>
      <c r="C672" s="153" t="str">
        <f ca="1">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 ca="1">IF(C672="",NA(),MATCH($B672&amp;$C672,'Smelter Look-up'!$J:$J,0))</f>
        <v>#N/A</v>
      </c>
      <c r="X672" s="171">
        <f t="shared" ca="1" si="30"/>
        <v>0</v>
      </c>
      <c r="AB672" s="171" t="str">
        <f t="shared" ca="1" si="31"/>
        <v/>
      </c>
    </row>
    <row r="673" spans="1:28" s="171" customFormat="1" ht="20.45">
      <c r="A673" s="156"/>
      <c r="B673" s="150" t="str">
        <f ca="1">IF(LEN(A673)=0,"",INDEX('Smelter Look-up'!$A:$A,MATCH($A673,'Smelter Look-up'!$E:$E,0)))</f>
        <v/>
      </c>
      <c r="C673" s="153" t="str">
        <f ca="1">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 ca="1">IF(C673="",NA(),MATCH($B673&amp;$C673,'Smelter Look-up'!$J:$J,0))</f>
        <v>#N/A</v>
      </c>
      <c r="X673" s="171">
        <f t="shared" ca="1" si="30"/>
        <v>0</v>
      </c>
      <c r="AB673" s="171" t="str">
        <f t="shared" ca="1" si="31"/>
        <v/>
      </c>
    </row>
    <row r="674" spans="1:28" s="171" customFormat="1" ht="20.45">
      <c r="A674" s="156"/>
      <c r="B674" s="150" t="str">
        <f ca="1">IF(LEN(A674)=0,"",INDEX('Smelter Look-up'!$A:$A,MATCH($A674,'Smelter Look-up'!$E:$E,0)))</f>
        <v/>
      </c>
      <c r="C674" s="153" t="str">
        <f ca="1">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 ca="1">IF(C674="",NA(),MATCH($B674&amp;$C674,'Smelter Look-up'!$J:$J,0))</f>
        <v>#N/A</v>
      </c>
      <c r="X674" s="171">
        <f t="shared" ca="1" si="30"/>
        <v>0</v>
      </c>
      <c r="AB674" s="171" t="str">
        <f t="shared" ca="1" si="31"/>
        <v/>
      </c>
    </row>
    <row r="675" spans="1:28" s="171" customFormat="1" ht="20.45">
      <c r="A675" s="156"/>
      <c r="B675" s="150" t="str">
        <f ca="1">IF(LEN(A675)=0,"",INDEX('Smelter Look-up'!$A:$A,MATCH($A675,'Smelter Look-up'!$E:$E,0)))</f>
        <v/>
      </c>
      <c r="C675" s="153" t="str">
        <f ca="1">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 ca="1">IF(C675="",NA(),MATCH($B675&amp;$C675,'Smelter Look-up'!$J:$J,0))</f>
        <v>#N/A</v>
      </c>
      <c r="X675" s="171">
        <f t="shared" ca="1" si="30"/>
        <v>0</v>
      </c>
      <c r="AB675" s="171" t="str">
        <f t="shared" ca="1" si="31"/>
        <v/>
      </c>
    </row>
    <row r="676" spans="1:28" s="171" customFormat="1" ht="20.45">
      <c r="A676" s="156"/>
      <c r="B676" s="150" t="str">
        <f ca="1">IF(LEN(A676)=0,"",INDEX('Smelter Look-up'!$A:$A,MATCH($A676,'Smelter Look-up'!$E:$E,0)))</f>
        <v/>
      </c>
      <c r="C676" s="153" t="str">
        <f ca="1">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 ca="1">IF(C676="",NA(),MATCH($B676&amp;$C676,'Smelter Look-up'!$J:$J,0))</f>
        <v>#N/A</v>
      </c>
      <c r="X676" s="171">
        <f t="shared" ca="1" si="30"/>
        <v>0</v>
      </c>
      <c r="AB676" s="171" t="str">
        <f t="shared" ca="1" si="31"/>
        <v/>
      </c>
    </row>
    <row r="677" spans="1:28" s="171" customFormat="1" ht="20.45">
      <c r="A677" s="156"/>
      <c r="B677" s="150" t="str">
        <f ca="1">IF(LEN(A677)=0,"",INDEX('Smelter Look-up'!$A:$A,MATCH($A677,'Smelter Look-up'!$E:$E,0)))</f>
        <v/>
      </c>
      <c r="C677" s="153" t="str">
        <f ca="1">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 ca="1">IF(C677="",NA(),MATCH($B677&amp;$C677,'Smelter Look-up'!$J:$J,0))</f>
        <v>#N/A</v>
      </c>
      <c r="X677" s="171">
        <f t="shared" ca="1" si="30"/>
        <v>0</v>
      </c>
      <c r="AB677" s="171" t="str">
        <f t="shared" ca="1" si="31"/>
        <v/>
      </c>
    </row>
    <row r="678" spans="1:28" s="171" customFormat="1" ht="20.45">
      <c r="A678" s="156"/>
      <c r="B678" s="150" t="str">
        <f ca="1">IF(LEN(A678)=0,"",INDEX('Smelter Look-up'!$A:$A,MATCH($A678,'Smelter Look-up'!$E:$E,0)))</f>
        <v/>
      </c>
      <c r="C678" s="153" t="str">
        <f ca="1">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 ca="1">IF(C678="",NA(),MATCH($B678&amp;$C678,'Smelter Look-up'!$J:$J,0))</f>
        <v>#N/A</v>
      </c>
      <c r="X678" s="171">
        <f t="shared" ca="1" si="30"/>
        <v>0</v>
      </c>
      <c r="AB678" s="171" t="str">
        <f t="shared" ca="1" si="31"/>
        <v/>
      </c>
    </row>
    <row r="679" spans="1:28" s="171" customFormat="1" ht="20.45">
      <c r="A679" s="156"/>
      <c r="B679" s="150" t="str">
        <f ca="1">IF(LEN(A679)=0,"",INDEX('Smelter Look-up'!$A:$A,MATCH($A679,'Smelter Look-up'!$E:$E,0)))</f>
        <v/>
      </c>
      <c r="C679" s="153" t="str">
        <f ca="1">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 ca="1">IF(C679="",NA(),MATCH($B679&amp;$C679,'Smelter Look-up'!$J:$J,0))</f>
        <v>#N/A</v>
      </c>
      <c r="X679" s="171">
        <f t="shared" ca="1" si="30"/>
        <v>0</v>
      </c>
      <c r="AB679" s="171" t="str">
        <f t="shared" ca="1" si="31"/>
        <v/>
      </c>
    </row>
    <row r="680" spans="1:28" s="171" customFormat="1" ht="20.45">
      <c r="A680" s="156"/>
      <c r="B680" s="150" t="str">
        <f ca="1">IF(LEN(A680)=0,"",INDEX('Smelter Look-up'!$A:$A,MATCH($A680,'Smelter Look-up'!$E:$E,0)))</f>
        <v/>
      </c>
      <c r="C680" s="153" t="str">
        <f ca="1">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 ca="1">IF(C680="",NA(),MATCH($B680&amp;$C680,'Smelter Look-up'!$J:$J,0))</f>
        <v>#N/A</v>
      </c>
      <c r="X680" s="171">
        <f t="shared" ca="1" si="30"/>
        <v>0</v>
      </c>
      <c r="AB680" s="171" t="str">
        <f t="shared" ca="1" si="31"/>
        <v/>
      </c>
    </row>
    <row r="681" spans="1:28" s="171" customFormat="1" ht="20.45">
      <c r="A681" s="156"/>
      <c r="B681" s="150" t="str">
        <f ca="1">IF(LEN(A681)=0,"",INDEX('Smelter Look-up'!$A:$A,MATCH($A681,'Smelter Look-up'!$E:$E,0)))</f>
        <v/>
      </c>
      <c r="C681" s="153" t="str">
        <f ca="1">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 ca="1">IF(C681="",NA(),MATCH($B681&amp;$C681,'Smelter Look-up'!$J:$J,0))</f>
        <v>#N/A</v>
      </c>
      <c r="X681" s="171">
        <f t="shared" ca="1" si="30"/>
        <v>0</v>
      </c>
      <c r="AB681" s="171" t="str">
        <f t="shared" ca="1" si="31"/>
        <v/>
      </c>
    </row>
    <row r="682" spans="1:28" s="171" customFormat="1" ht="20.45">
      <c r="A682" s="156"/>
      <c r="B682" s="150" t="str">
        <f ca="1">IF(LEN(A682)=0,"",INDEX('Smelter Look-up'!$A:$A,MATCH($A682,'Smelter Look-up'!$E:$E,0)))</f>
        <v/>
      </c>
      <c r="C682" s="153" t="str">
        <f ca="1">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 ca="1">IF(C682="",NA(),MATCH($B682&amp;$C682,'Smelter Look-up'!$J:$J,0))</f>
        <v>#N/A</v>
      </c>
      <c r="X682" s="171">
        <f t="shared" ca="1" si="30"/>
        <v>0</v>
      </c>
      <c r="AB682" s="171" t="str">
        <f t="shared" ca="1" si="31"/>
        <v/>
      </c>
    </row>
    <row r="683" spans="1:28" s="171" customFormat="1" ht="20.45">
      <c r="A683" s="156"/>
      <c r="B683" s="150" t="str">
        <f ca="1">IF(LEN(A683)=0,"",INDEX('Smelter Look-up'!$A:$A,MATCH($A683,'Smelter Look-up'!$E:$E,0)))</f>
        <v/>
      </c>
      <c r="C683" s="153" t="str">
        <f ca="1">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 ca="1">IF(C683="",NA(),MATCH($B683&amp;$C683,'Smelter Look-up'!$J:$J,0))</f>
        <v>#N/A</v>
      </c>
      <c r="X683" s="171">
        <f t="shared" ca="1" si="30"/>
        <v>0</v>
      </c>
      <c r="AB683" s="171" t="str">
        <f t="shared" ca="1" si="31"/>
        <v/>
      </c>
    </row>
    <row r="684" spans="1:28" s="171" customFormat="1" ht="20.45">
      <c r="A684" s="156"/>
      <c r="B684" s="150" t="str">
        <f ca="1">IF(LEN(A684)=0,"",INDEX('Smelter Look-up'!$A:$A,MATCH($A684,'Smelter Look-up'!$E:$E,0)))</f>
        <v/>
      </c>
      <c r="C684" s="153" t="str">
        <f ca="1">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 ca="1">IF(C684="",NA(),MATCH($B684&amp;$C684,'Smelter Look-up'!$J:$J,0))</f>
        <v>#N/A</v>
      </c>
      <c r="X684" s="171">
        <f t="shared" ca="1" si="30"/>
        <v>0</v>
      </c>
      <c r="AB684" s="171" t="str">
        <f t="shared" ca="1" si="31"/>
        <v/>
      </c>
    </row>
    <row r="685" spans="1:28" s="171" customFormat="1" ht="20.45">
      <c r="A685" s="156"/>
      <c r="B685" s="150" t="str">
        <f ca="1">IF(LEN(A685)=0,"",INDEX('Smelter Look-up'!$A:$A,MATCH($A685,'Smelter Look-up'!$E:$E,0)))</f>
        <v/>
      </c>
      <c r="C685" s="153" t="str">
        <f ca="1">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 ca="1">IF(C685="",NA(),MATCH($B685&amp;$C685,'Smelter Look-up'!$J:$J,0))</f>
        <v>#N/A</v>
      </c>
      <c r="X685" s="171">
        <f t="shared" ca="1" si="30"/>
        <v>0</v>
      </c>
      <c r="AB685" s="171" t="str">
        <f t="shared" ca="1" si="31"/>
        <v/>
      </c>
    </row>
    <row r="686" spans="1:28" s="171" customFormat="1" ht="20.45">
      <c r="A686" s="156"/>
      <c r="B686" s="150" t="str">
        <f ca="1">IF(LEN(A686)=0,"",INDEX('Smelter Look-up'!$A:$A,MATCH($A686,'Smelter Look-up'!$E:$E,0)))</f>
        <v/>
      </c>
      <c r="C686" s="153" t="str">
        <f ca="1">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 ca="1">IF(C686="",NA(),MATCH($B686&amp;$C686,'Smelter Look-up'!$J:$J,0))</f>
        <v>#N/A</v>
      </c>
      <c r="X686" s="171">
        <f t="shared" ca="1" si="30"/>
        <v>0</v>
      </c>
      <c r="AB686" s="171" t="str">
        <f t="shared" ca="1" si="31"/>
        <v/>
      </c>
    </row>
    <row r="687" spans="1:28" s="171" customFormat="1" ht="20.45">
      <c r="A687" s="156"/>
      <c r="B687" s="150" t="str">
        <f ca="1">IF(LEN(A687)=0,"",INDEX('Smelter Look-up'!$A:$A,MATCH($A687,'Smelter Look-up'!$E:$E,0)))</f>
        <v/>
      </c>
      <c r="C687" s="153" t="str">
        <f ca="1">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 ca="1">IF(C687="",NA(),MATCH($B687&amp;$C687,'Smelter Look-up'!$J:$J,0))</f>
        <v>#N/A</v>
      </c>
      <c r="X687" s="171">
        <f t="shared" ca="1" si="30"/>
        <v>0</v>
      </c>
      <c r="AB687" s="171" t="str">
        <f t="shared" ca="1" si="31"/>
        <v/>
      </c>
    </row>
    <row r="688" spans="1:28" s="171" customFormat="1" ht="20.45">
      <c r="A688" s="156"/>
      <c r="B688" s="150" t="str">
        <f ca="1">IF(LEN(A688)=0,"",INDEX('Smelter Look-up'!$A:$A,MATCH($A688,'Smelter Look-up'!$E:$E,0)))</f>
        <v/>
      </c>
      <c r="C688" s="153" t="str">
        <f ca="1">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 ca="1">IF(C688="",NA(),MATCH($B688&amp;$C688,'Smelter Look-up'!$J:$J,0))</f>
        <v>#N/A</v>
      </c>
      <c r="X688" s="171">
        <f t="shared" ca="1" si="30"/>
        <v>0</v>
      </c>
      <c r="AB688" s="171" t="str">
        <f t="shared" ca="1" si="31"/>
        <v/>
      </c>
    </row>
    <row r="689" spans="1:28" s="171" customFormat="1" ht="20.45">
      <c r="A689" s="156"/>
      <c r="B689" s="150" t="str">
        <f ca="1">IF(LEN(A689)=0,"",INDEX('Smelter Look-up'!$A:$A,MATCH($A689,'Smelter Look-up'!$E:$E,0)))</f>
        <v/>
      </c>
      <c r="C689" s="153" t="str">
        <f ca="1">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 ca="1">IF(C689="",NA(),MATCH($B689&amp;$C689,'Smelter Look-up'!$J:$J,0))</f>
        <v>#N/A</v>
      </c>
      <c r="X689" s="171">
        <f t="shared" ca="1" si="30"/>
        <v>0</v>
      </c>
      <c r="AB689" s="171" t="str">
        <f t="shared" ca="1" si="31"/>
        <v/>
      </c>
    </row>
    <row r="690" spans="1:28" s="171" customFormat="1" ht="20.45">
      <c r="A690" s="156"/>
      <c r="B690" s="150" t="str">
        <f ca="1">IF(LEN(A690)=0,"",INDEX('Smelter Look-up'!$A:$A,MATCH($A690,'Smelter Look-up'!$E:$E,0)))</f>
        <v/>
      </c>
      <c r="C690" s="153" t="str">
        <f ca="1">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 ca="1">IF(C690="",NA(),MATCH($B690&amp;$C690,'Smelter Look-up'!$J:$J,0))</f>
        <v>#N/A</v>
      </c>
      <c r="X690" s="171">
        <f t="shared" ca="1" si="30"/>
        <v>0</v>
      </c>
      <c r="AB690" s="171" t="str">
        <f t="shared" ca="1" si="31"/>
        <v/>
      </c>
    </row>
    <row r="691" spans="1:28" s="171" customFormat="1" ht="20.45">
      <c r="A691" s="156"/>
      <c r="B691" s="150" t="str">
        <f ca="1">IF(LEN(A691)=0,"",INDEX('Smelter Look-up'!$A:$A,MATCH($A691,'Smelter Look-up'!$E:$E,0)))</f>
        <v/>
      </c>
      <c r="C691" s="153" t="str">
        <f ca="1">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 ca="1">IF(C691="",NA(),MATCH($B691&amp;$C691,'Smelter Look-up'!$J:$J,0))</f>
        <v>#N/A</v>
      </c>
      <c r="X691" s="171">
        <f t="shared" ca="1" si="30"/>
        <v>0</v>
      </c>
      <c r="AB691" s="171" t="str">
        <f t="shared" ca="1" si="31"/>
        <v/>
      </c>
    </row>
    <row r="692" spans="1:28" s="171" customFormat="1" ht="20.45">
      <c r="A692" s="156"/>
      <c r="B692" s="150" t="str">
        <f ca="1">IF(LEN(A692)=0,"",INDEX('Smelter Look-up'!$A:$A,MATCH($A692,'Smelter Look-up'!$E:$E,0)))</f>
        <v/>
      </c>
      <c r="C692" s="153" t="str">
        <f ca="1">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 ca="1">IF(C692="",NA(),MATCH($B692&amp;$C692,'Smelter Look-up'!$J:$J,0))</f>
        <v>#N/A</v>
      </c>
      <c r="X692" s="171">
        <f t="shared" ca="1" si="30"/>
        <v>0</v>
      </c>
      <c r="AB692" s="171" t="str">
        <f t="shared" ca="1" si="31"/>
        <v/>
      </c>
    </row>
    <row r="693" spans="1:28" s="171" customFormat="1" ht="20.45">
      <c r="A693" s="156"/>
      <c r="B693" s="150" t="str">
        <f ca="1">IF(LEN(A693)=0,"",INDEX('Smelter Look-up'!$A:$A,MATCH($A693,'Smelter Look-up'!$E:$E,0)))</f>
        <v/>
      </c>
      <c r="C693" s="153" t="str">
        <f ca="1">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 ca="1">IF(C693="",NA(),MATCH($B693&amp;$C693,'Smelter Look-up'!$J:$J,0))</f>
        <v>#N/A</v>
      </c>
      <c r="X693" s="171">
        <f t="shared" ca="1" si="30"/>
        <v>0</v>
      </c>
      <c r="AB693" s="171" t="str">
        <f t="shared" ca="1" si="31"/>
        <v/>
      </c>
    </row>
    <row r="694" spans="1:28" s="171" customFormat="1" ht="20.45">
      <c r="A694" s="156"/>
      <c r="B694" s="150" t="str">
        <f ca="1">IF(LEN(A694)=0,"",INDEX('Smelter Look-up'!$A:$A,MATCH($A694,'Smelter Look-up'!$E:$E,0)))</f>
        <v/>
      </c>
      <c r="C694" s="153" t="str">
        <f ca="1">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 ca="1">IF(C694="",NA(),MATCH($B694&amp;$C694,'Smelter Look-up'!$J:$J,0))</f>
        <v>#N/A</v>
      </c>
      <c r="X694" s="171">
        <f t="shared" ca="1" si="30"/>
        <v>0</v>
      </c>
      <c r="AB694" s="171" t="str">
        <f t="shared" ca="1" si="31"/>
        <v/>
      </c>
    </row>
    <row r="695" spans="1:28" s="171" customFormat="1" ht="20.45">
      <c r="A695" s="156"/>
      <c r="B695" s="150" t="str">
        <f ca="1">IF(LEN(A695)=0,"",INDEX('Smelter Look-up'!$A:$A,MATCH($A695,'Smelter Look-up'!$E:$E,0)))</f>
        <v/>
      </c>
      <c r="C695" s="153" t="str">
        <f ca="1">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 ca="1">IF(C695="",NA(),MATCH($B695&amp;$C695,'Smelter Look-up'!$J:$J,0))</f>
        <v>#N/A</v>
      </c>
      <c r="X695" s="171">
        <f t="shared" ca="1" si="30"/>
        <v>0</v>
      </c>
      <c r="AB695" s="171" t="str">
        <f t="shared" ca="1" si="31"/>
        <v/>
      </c>
    </row>
    <row r="696" spans="1:28" s="171" customFormat="1" ht="20.45">
      <c r="A696" s="156"/>
      <c r="B696" s="150" t="str">
        <f ca="1">IF(LEN(A696)=0,"",INDEX('Smelter Look-up'!$A:$A,MATCH($A696,'Smelter Look-up'!$E:$E,0)))</f>
        <v/>
      </c>
      <c r="C696" s="153" t="str">
        <f ca="1">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 ca="1">IF(C696="",NA(),MATCH($B696&amp;$C696,'Smelter Look-up'!$J:$J,0))</f>
        <v>#N/A</v>
      </c>
      <c r="X696" s="171">
        <f t="shared" ca="1" si="30"/>
        <v>0</v>
      </c>
      <c r="AB696" s="171" t="str">
        <f t="shared" ca="1" si="31"/>
        <v/>
      </c>
    </row>
    <row r="697" spans="1:28" s="171" customFormat="1" ht="20.45">
      <c r="A697" s="156"/>
      <c r="B697" s="150" t="str">
        <f ca="1">IF(LEN(A697)=0,"",INDEX('Smelter Look-up'!$A:$A,MATCH($A697,'Smelter Look-up'!$E:$E,0)))</f>
        <v/>
      </c>
      <c r="C697" s="153" t="str">
        <f ca="1">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 ca="1">IF(C697="",NA(),MATCH($B697&amp;$C697,'Smelter Look-up'!$J:$J,0))</f>
        <v>#N/A</v>
      </c>
      <c r="X697" s="171">
        <f t="shared" ca="1" si="30"/>
        <v>0</v>
      </c>
      <c r="AB697" s="171" t="str">
        <f t="shared" ca="1" si="31"/>
        <v/>
      </c>
    </row>
    <row r="698" spans="1:28" s="171" customFormat="1" ht="20.45">
      <c r="A698" s="156"/>
      <c r="B698" s="150" t="str">
        <f ca="1">IF(LEN(A698)=0,"",INDEX('Smelter Look-up'!$A:$A,MATCH($A698,'Smelter Look-up'!$E:$E,0)))</f>
        <v/>
      </c>
      <c r="C698" s="153" t="str">
        <f ca="1">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 ca="1">IF(C698="",NA(),MATCH($B698&amp;$C698,'Smelter Look-up'!$J:$J,0))</f>
        <v>#N/A</v>
      </c>
      <c r="X698" s="171">
        <f t="shared" ca="1" si="30"/>
        <v>0</v>
      </c>
      <c r="AB698" s="171" t="str">
        <f t="shared" ca="1" si="31"/>
        <v/>
      </c>
    </row>
    <row r="699" spans="1:28" s="171" customFormat="1" ht="20.45">
      <c r="A699" s="156"/>
      <c r="B699" s="150" t="str">
        <f ca="1">IF(LEN(A699)=0,"",INDEX('Smelter Look-up'!$A:$A,MATCH($A699,'Smelter Look-up'!$E:$E,0)))</f>
        <v/>
      </c>
      <c r="C699" s="153" t="str">
        <f ca="1">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 ca="1">IF(C699="",NA(),MATCH($B699&amp;$C699,'Smelter Look-up'!$J:$J,0))</f>
        <v>#N/A</v>
      </c>
      <c r="X699" s="171">
        <f t="shared" ca="1" si="30"/>
        <v>0</v>
      </c>
      <c r="AB699" s="171" t="str">
        <f t="shared" ca="1" si="31"/>
        <v/>
      </c>
    </row>
    <row r="700" spans="1:28" s="171" customFormat="1" ht="20.45">
      <c r="A700" s="156"/>
      <c r="B700" s="150" t="str">
        <f ca="1">IF(LEN(A700)=0,"",INDEX('Smelter Look-up'!$A:$A,MATCH($A700,'Smelter Look-up'!$E:$E,0)))</f>
        <v/>
      </c>
      <c r="C700" s="153" t="str">
        <f ca="1">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 ca="1">IF(C700="",NA(),MATCH($B700&amp;$C700,'Smelter Look-up'!$J:$J,0))</f>
        <v>#N/A</v>
      </c>
      <c r="X700" s="171">
        <f t="shared" ca="1" si="30"/>
        <v>0</v>
      </c>
      <c r="AB700" s="171" t="str">
        <f t="shared" ca="1" si="31"/>
        <v/>
      </c>
    </row>
    <row r="701" spans="1:28" s="171" customFormat="1" ht="20.45">
      <c r="A701" s="156"/>
      <c r="B701" s="150" t="str">
        <f ca="1">IF(LEN(A701)=0,"",INDEX('Smelter Look-up'!$A:$A,MATCH($A701,'Smelter Look-up'!$E:$E,0)))</f>
        <v/>
      </c>
      <c r="C701" s="153" t="str">
        <f ca="1">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 ca="1">IF(C701="",NA(),MATCH($B701&amp;$C701,'Smelter Look-up'!$J:$J,0))</f>
        <v>#N/A</v>
      </c>
      <c r="X701" s="171">
        <f t="shared" ca="1" si="30"/>
        <v>0</v>
      </c>
      <c r="AB701" s="171" t="str">
        <f t="shared" ca="1" si="31"/>
        <v/>
      </c>
    </row>
    <row r="702" spans="1:28" s="171" customFormat="1" ht="20.45">
      <c r="A702" s="156"/>
      <c r="B702" s="150" t="str">
        <f ca="1">IF(LEN(A702)=0,"",INDEX('Smelter Look-up'!$A:$A,MATCH($A702,'Smelter Look-up'!$E:$E,0)))</f>
        <v/>
      </c>
      <c r="C702" s="153" t="str">
        <f ca="1">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 ca="1">IF(C702="",NA(),MATCH($B702&amp;$C702,'Smelter Look-up'!$J:$J,0))</f>
        <v>#N/A</v>
      </c>
      <c r="X702" s="171">
        <f t="shared" ca="1" si="30"/>
        <v>0</v>
      </c>
      <c r="AB702" s="171" t="str">
        <f t="shared" ca="1" si="31"/>
        <v/>
      </c>
    </row>
    <row r="703" spans="1:28" s="171" customFormat="1" ht="20.45">
      <c r="A703" s="156"/>
      <c r="B703" s="150" t="str">
        <f ca="1">IF(LEN(A703)=0,"",INDEX('Smelter Look-up'!$A:$A,MATCH($A703,'Smelter Look-up'!$E:$E,0)))</f>
        <v/>
      </c>
      <c r="C703" s="153" t="str">
        <f ca="1">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 ca="1">IF(C703="",NA(),MATCH($B703&amp;$C703,'Smelter Look-up'!$J:$J,0))</f>
        <v>#N/A</v>
      </c>
      <c r="X703" s="171">
        <f t="shared" ref="X703:X766" ca="1" si="33">IF(AND(C703="Smelter not listed",OR(LEN(D703)=0,LEN(E703)=0)),1,0)</f>
        <v>0</v>
      </c>
      <c r="AB703" s="171" t="str">
        <f t="shared" ref="AB703:AB766" ca="1" si="34">B703&amp;C703</f>
        <v/>
      </c>
    </row>
    <row r="704" spans="1:28" s="171" customFormat="1" ht="20.45">
      <c r="A704" s="156"/>
      <c r="B704" s="150" t="str">
        <f ca="1">IF(LEN(A704)=0,"",INDEX('Smelter Look-up'!$A:$A,MATCH($A704,'Smelter Look-up'!$E:$E,0)))</f>
        <v/>
      </c>
      <c r="C704" s="153" t="str">
        <f ca="1">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 ca="1">IF(C704="",NA(),MATCH($B704&amp;$C704,'Smelter Look-up'!$J:$J,0))</f>
        <v>#N/A</v>
      </c>
      <c r="X704" s="171">
        <f t="shared" ca="1" si="33"/>
        <v>0</v>
      </c>
      <c r="AB704" s="171" t="str">
        <f t="shared" ca="1" si="34"/>
        <v/>
      </c>
    </row>
    <row r="705" spans="1:28" s="171" customFormat="1" ht="20.45">
      <c r="A705" s="156"/>
      <c r="B705" s="150" t="str">
        <f ca="1">IF(LEN(A705)=0,"",INDEX('Smelter Look-up'!$A:$A,MATCH($A705,'Smelter Look-up'!$E:$E,0)))</f>
        <v/>
      </c>
      <c r="C705" s="153" t="str">
        <f ca="1">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 ca="1">IF(C705="",NA(),MATCH($B705&amp;$C705,'Smelter Look-up'!$J:$J,0))</f>
        <v>#N/A</v>
      </c>
      <c r="X705" s="171">
        <f t="shared" ca="1" si="33"/>
        <v>0</v>
      </c>
      <c r="AB705" s="171" t="str">
        <f t="shared" ca="1" si="34"/>
        <v/>
      </c>
    </row>
    <row r="706" spans="1:28" s="171" customFormat="1" ht="20.45">
      <c r="A706" s="156"/>
      <c r="B706" s="150" t="str">
        <f ca="1">IF(LEN(A706)=0,"",INDEX('Smelter Look-up'!$A:$A,MATCH($A706,'Smelter Look-up'!$E:$E,0)))</f>
        <v/>
      </c>
      <c r="C706" s="153" t="str">
        <f ca="1">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 ca="1">IF(C706="",NA(),MATCH($B706&amp;$C706,'Smelter Look-up'!$J:$J,0))</f>
        <v>#N/A</v>
      </c>
      <c r="X706" s="171">
        <f t="shared" ca="1" si="33"/>
        <v>0</v>
      </c>
      <c r="AB706" s="171" t="str">
        <f t="shared" ca="1" si="34"/>
        <v/>
      </c>
    </row>
    <row r="707" spans="1:28" s="171" customFormat="1" ht="20.45">
      <c r="A707" s="156"/>
      <c r="B707" s="150" t="str">
        <f ca="1">IF(LEN(A707)=0,"",INDEX('Smelter Look-up'!$A:$A,MATCH($A707,'Smelter Look-up'!$E:$E,0)))</f>
        <v/>
      </c>
      <c r="C707" s="153" t="str">
        <f ca="1">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 ca="1">IF(C707="",NA(),MATCH($B707&amp;$C707,'Smelter Look-up'!$J:$J,0))</f>
        <v>#N/A</v>
      </c>
      <c r="X707" s="171">
        <f t="shared" ca="1" si="33"/>
        <v>0</v>
      </c>
      <c r="AB707" s="171" t="str">
        <f t="shared" ca="1" si="34"/>
        <v/>
      </c>
    </row>
    <row r="708" spans="1:28" s="171" customFormat="1" ht="20.45">
      <c r="A708" s="156"/>
      <c r="B708" s="150" t="str">
        <f ca="1">IF(LEN(A708)=0,"",INDEX('Smelter Look-up'!$A:$A,MATCH($A708,'Smelter Look-up'!$E:$E,0)))</f>
        <v/>
      </c>
      <c r="C708" s="153" t="str">
        <f ca="1">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 ca="1">IF(C708="",NA(),MATCH($B708&amp;$C708,'Smelter Look-up'!$J:$J,0))</f>
        <v>#N/A</v>
      </c>
      <c r="X708" s="171">
        <f t="shared" ca="1" si="33"/>
        <v>0</v>
      </c>
      <c r="AB708" s="171" t="str">
        <f t="shared" ca="1" si="34"/>
        <v/>
      </c>
    </row>
    <row r="709" spans="1:28" s="171" customFormat="1" ht="20.45">
      <c r="A709" s="156"/>
      <c r="B709" s="150" t="str">
        <f ca="1">IF(LEN(A709)=0,"",INDEX('Smelter Look-up'!$A:$A,MATCH($A709,'Smelter Look-up'!$E:$E,0)))</f>
        <v/>
      </c>
      <c r="C709" s="153" t="str">
        <f ca="1">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 ca="1">IF(C709="",NA(),MATCH($B709&amp;$C709,'Smelter Look-up'!$J:$J,0))</f>
        <v>#N/A</v>
      </c>
      <c r="X709" s="171">
        <f t="shared" ca="1" si="33"/>
        <v>0</v>
      </c>
      <c r="AB709" s="171" t="str">
        <f t="shared" ca="1" si="34"/>
        <v/>
      </c>
    </row>
    <row r="710" spans="1:28" s="171" customFormat="1" ht="20.45">
      <c r="A710" s="156"/>
      <c r="B710" s="150" t="str">
        <f ca="1">IF(LEN(A710)=0,"",INDEX('Smelter Look-up'!$A:$A,MATCH($A710,'Smelter Look-up'!$E:$E,0)))</f>
        <v/>
      </c>
      <c r="C710" s="153" t="str">
        <f ca="1">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 ca="1">IF(C710="",NA(),MATCH($B710&amp;$C710,'Smelter Look-up'!$J:$J,0))</f>
        <v>#N/A</v>
      </c>
      <c r="X710" s="171">
        <f t="shared" ca="1" si="33"/>
        <v>0</v>
      </c>
      <c r="AB710" s="171" t="str">
        <f t="shared" ca="1" si="34"/>
        <v/>
      </c>
    </row>
    <row r="711" spans="1:28" s="171" customFormat="1" ht="20.45">
      <c r="A711" s="156"/>
      <c r="B711" s="150" t="str">
        <f ca="1">IF(LEN(A711)=0,"",INDEX('Smelter Look-up'!$A:$A,MATCH($A711,'Smelter Look-up'!$E:$E,0)))</f>
        <v/>
      </c>
      <c r="C711" s="153" t="str">
        <f ca="1">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 ca="1">IF(C711="",NA(),MATCH($B711&amp;$C711,'Smelter Look-up'!$J:$J,0))</f>
        <v>#N/A</v>
      </c>
      <c r="X711" s="171">
        <f t="shared" ca="1" si="33"/>
        <v>0</v>
      </c>
      <c r="AB711" s="171" t="str">
        <f t="shared" ca="1" si="34"/>
        <v/>
      </c>
    </row>
    <row r="712" spans="1:28" s="171" customFormat="1" ht="20.45">
      <c r="A712" s="156"/>
      <c r="B712" s="150" t="str">
        <f ca="1">IF(LEN(A712)=0,"",INDEX('Smelter Look-up'!$A:$A,MATCH($A712,'Smelter Look-up'!$E:$E,0)))</f>
        <v/>
      </c>
      <c r="C712" s="153" t="str">
        <f ca="1">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 ca="1">IF(C712="",NA(),MATCH($B712&amp;$C712,'Smelter Look-up'!$J:$J,0))</f>
        <v>#N/A</v>
      </c>
      <c r="X712" s="171">
        <f t="shared" ca="1" si="33"/>
        <v>0</v>
      </c>
      <c r="AB712" s="171" t="str">
        <f t="shared" ca="1" si="34"/>
        <v/>
      </c>
    </row>
    <row r="713" spans="1:28" s="171" customFormat="1" ht="20.45">
      <c r="A713" s="156"/>
      <c r="B713" s="150" t="str">
        <f ca="1">IF(LEN(A713)=0,"",INDEX('Smelter Look-up'!$A:$A,MATCH($A713,'Smelter Look-up'!$E:$E,0)))</f>
        <v/>
      </c>
      <c r="C713" s="153" t="str">
        <f ca="1">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 ca="1">IF(C713="",NA(),MATCH($B713&amp;$C713,'Smelter Look-up'!$J:$J,0))</f>
        <v>#N/A</v>
      </c>
      <c r="X713" s="171">
        <f t="shared" ca="1" si="33"/>
        <v>0</v>
      </c>
      <c r="AB713" s="171" t="str">
        <f t="shared" ca="1" si="34"/>
        <v/>
      </c>
    </row>
    <row r="714" spans="1:28" s="171" customFormat="1" ht="20.45">
      <c r="A714" s="156"/>
      <c r="B714" s="150" t="str">
        <f ca="1">IF(LEN(A714)=0,"",INDEX('Smelter Look-up'!$A:$A,MATCH($A714,'Smelter Look-up'!$E:$E,0)))</f>
        <v/>
      </c>
      <c r="C714" s="153" t="str">
        <f ca="1">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 ca="1">IF(C714="",NA(),MATCH($B714&amp;$C714,'Smelter Look-up'!$J:$J,0))</f>
        <v>#N/A</v>
      </c>
      <c r="X714" s="171">
        <f t="shared" ca="1" si="33"/>
        <v>0</v>
      </c>
      <c r="AB714" s="171" t="str">
        <f t="shared" ca="1" si="34"/>
        <v/>
      </c>
    </row>
    <row r="715" spans="1:28" s="171" customFormat="1" ht="20.45">
      <c r="A715" s="156"/>
      <c r="B715" s="150" t="str">
        <f ca="1">IF(LEN(A715)=0,"",INDEX('Smelter Look-up'!$A:$A,MATCH($A715,'Smelter Look-up'!$E:$E,0)))</f>
        <v/>
      </c>
      <c r="C715" s="153" t="str">
        <f ca="1">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 ca="1">IF(C715="",NA(),MATCH($B715&amp;$C715,'Smelter Look-up'!$J:$J,0))</f>
        <v>#N/A</v>
      </c>
      <c r="X715" s="171">
        <f t="shared" ca="1" si="33"/>
        <v>0</v>
      </c>
      <c r="AB715" s="171" t="str">
        <f t="shared" ca="1" si="34"/>
        <v/>
      </c>
    </row>
    <row r="716" spans="1:28" s="171" customFormat="1" ht="20.45">
      <c r="A716" s="156"/>
      <c r="B716" s="150" t="str">
        <f ca="1">IF(LEN(A716)=0,"",INDEX('Smelter Look-up'!$A:$A,MATCH($A716,'Smelter Look-up'!$E:$E,0)))</f>
        <v/>
      </c>
      <c r="C716" s="153" t="str">
        <f ca="1">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 ca="1">IF(C716="",NA(),MATCH($B716&amp;$C716,'Smelter Look-up'!$J:$J,0))</f>
        <v>#N/A</v>
      </c>
      <c r="X716" s="171">
        <f t="shared" ca="1" si="33"/>
        <v>0</v>
      </c>
      <c r="AB716" s="171" t="str">
        <f t="shared" ca="1" si="34"/>
        <v/>
      </c>
    </row>
    <row r="717" spans="1:28" s="171" customFormat="1" ht="20.45">
      <c r="A717" s="156"/>
      <c r="B717" s="150" t="str">
        <f ca="1">IF(LEN(A717)=0,"",INDEX('Smelter Look-up'!$A:$A,MATCH($A717,'Smelter Look-up'!$E:$E,0)))</f>
        <v/>
      </c>
      <c r="C717" s="153" t="str">
        <f ca="1">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 ca="1">IF(C717="",NA(),MATCH($B717&amp;$C717,'Smelter Look-up'!$J:$J,0))</f>
        <v>#N/A</v>
      </c>
      <c r="X717" s="171">
        <f t="shared" ca="1" si="33"/>
        <v>0</v>
      </c>
      <c r="AB717" s="171" t="str">
        <f t="shared" ca="1" si="34"/>
        <v/>
      </c>
    </row>
    <row r="718" spans="1:28" s="171" customFormat="1" ht="20.45">
      <c r="A718" s="156"/>
      <c r="B718" s="150" t="str">
        <f ca="1">IF(LEN(A718)=0,"",INDEX('Smelter Look-up'!$A:$A,MATCH($A718,'Smelter Look-up'!$E:$E,0)))</f>
        <v/>
      </c>
      <c r="C718" s="153" t="str">
        <f ca="1">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 ca="1">IF(C718="",NA(),MATCH($B718&amp;$C718,'Smelter Look-up'!$J:$J,0))</f>
        <v>#N/A</v>
      </c>
      <c r="X718" s="171">
        <f t="shared" ca="1" si="33"/>
        <v>0</v>
      </c>
      <c r="AB718" s="171" t="str">
        <f t="shared" ca="1" si="34"/>
        <v/>
      </c>
    </row>
    <row r="719" spans="1:28" s="171" customFormat="1" ht="20.45">
      <c r="A719" s="156"/>
      <c r="B719" s="150" t="str">
        <f ca="1">IF(LEN(A719)=0,"",INDEX('Smelter Look-up'!$A:$A,MATCH($A719,'Smelter Look-up'!$E:$E,0)))</f>
        <v/>
      </c>
      <c r="C719" s="153" t="str">
        <f ca="1">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 ca="1">IF(C719="",NA(),MATCH($B719&amp;$C719,'Smelter Look-up'!$J:$J,0))</f>
        <v>#N/A</v>
      </c>
      <c r="X719" s="171">
        <f t="shared" ca="1" si="33"/>
        <v>0</v>
      </c>
      <c r="AB719" s="171" t="str">
        <f t="shared" ca="1" si="34"/>
        <v/>
      </c>
    </row>
    <row r="720" spans="1:28" s="171" customFormat="1" ht="20.45">
      <c r="A720" s="156"/>
      <c r="B720" s="150" t="str">
        <f ca="1">IF(LEN(A720)=0,"",INDEX('Smelter Look-up'!$A:$A,MATCH($A720,'Smelter Look-up'!$E:$E,0)))</f>
        <v/>
      </c>
      <c r="C720" s="153" t="str">
        <f ca="1">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 ca="1">IF(C720="",NA(),MATCH($B720&amp;$C720,'Smelter Look-up'!$J:$J,0))</f>
        <v>#N/A</v>
      </c>
      <c r="X720" s="171">
        <f t="shared" ca="1" si="33"/>
        <v>0</v>
      </c>
      <c r="AB720" s="171" t="str">
        <f t="shared" ca="1" si="34"/>
        <v/>
      </c>
    </row>
    <row r="721" spans="1:28" s="171" customFormat="1" ht="20.45">
      <c r="A721" s="156"/>
      <c r="B721" s="150" t="str">
        <f ca="1">IF(LEN(A721)=0,"",INDEX('Smelter Look-up'!$A:$A,MATCH($A721,'Smelter Look-up'!$E:$E,0)))</f>
        <v/>
      </c>
      <c r="C721" s="153" t="str">
        <f ca="1">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 ca="1">IF(C721="",NA(),MATCH($B721&amp;$C721,'Smelter Look-up'!$J:$J,0))</f>
        <v>#N/A</v>
      </c>
      <c r="X721" s="171">
        <f t="shared" ca="1" si="33"/>
        <v>0</v>
      </c>
      <c r="AB721" s="171" t="str">
        <f t="shared" ca="1" si="34"/>
        <v/>
      </c>
    </row>
    <row r="722" spans="1:28" s="171" customFormat="1" ht="20.45">
      <c r="A722" s="156"/>
      <c r="B722" s="150" t="str">
        <f ca="1">IF(LEN(A722)=0,"",INDEX('Smelter Look-up'!$A:$A,MATCH($A722,'Smelter Look-up'!$E:$E,0)))</f>
        <v/>
      </c>
      <c r="C722" s="153" t="str">
        <f ca="1">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 ca="1">IF(C722="",NA(),MATCH($B722&amp;$C722,'Smelter Look-up'!$J:$J,0))</f>
        <v>#N/A</v>
      </c>
      <c r="X722" s="171">
        <f t="shared" ca="1" si="33"/>
        <v>0</v>
      </c>
      <c r="AB722" s="171" t="str">
        <f t="shared" ca="1" si="34"/>
        <v/>
      </c>
    </row>
    <row r="723" spans="1:28" s="171" customFormat="1" ht="20.45">
      <c r="A723" s="156"/>
      <c r="B723" s="150" t="str">
        <f ca="1">IF(LEN(A723)=0,"",INDEX('Smelter Look-up'!$A:$A,MATCH($A723,'Smelter Look-up'!$E:$E,0)))</f>
        <v/>
      </c>
      <c r="C723" s="153" t="str">
        <f ca="1">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 ca="1">IF(C723="",NA(),MATCH($B723&amp;$C723,'Smelter Look-up'!$J:$J,0))</f>
        <v>#N/A</v>
      </c>
      <c r="X723" s="171">
        <f t="shared" ca="1" si="33"/>
        <v>0</v>
      </c>
      <c r="AB723" s="171" t="str">
        <f t="shared" ca="1" si="34"/>
        <v/>
      </c>
    </row>
    <row r="724" spans="1:28" s="171" customFormat="1" ht="20.45">
      <c r="A724" s="156"/>
      <c r="B724" s="150" t="str">
        <f ca="1">IF(LEN(A724)=0,"",INDEX('Smelter Look-up'!$A:$A,MATCH($A724,'Smelter Look-up'!$E:$E,0)))</f>
        <v/>
      </c>
      <c r="C724" s="153" t="str">
        <f ca="1">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 ca="1">IF(C724="",NA(),MATCH($B724&amp;$C724,'Smelter Look-up'!$J:$J,0))</f>
        <v>#N/A</v>
      </c>
      <c r="X724" s="171">
        <f t="shared" ca="1" si="33"/>
        <v>0</v>
      </c>
      <c r="AB724" s="171" t="str">
        <f t="shared" ca="1" si="34"/>
        <v/>
      </c>
    </row>
    <row r="725" spans="1:28" s="171" customFormat="1" ht="20.45">
      <c r="A725" s="156"/>
      <c r="B725" s="150" t="str">
        <f ca="1">IF(LEN(A725)=0,"",INDEX('Smelter Look-up'!$A:$A,MATCH($A725,'Smelter Look-up'!$E:$E,0)))</f>
        <v/>
      </c>
      <c r="C725" s="153" t="str">
        <f ca="1">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 ca="1">IF(C725="",NA(),MATCH($B725&amp;$C725,'Smelter Look-up'!$J:$J,0))</f>
        <v>#N/A</v>
      </c>
      <c r="X725" s="171">
        <f t="shared" ca="1" si="33"/>
        <v>0</v>
      </c>
      <c r="AB725" s="171" t="str">
        <f t="shared" ca="1" si="34"/>
        <v/>
      </c>
    </row>
    <row r="726" spans="1:28" s="171" customFormat="1" ht="20.45">
      <c r="A726" s="156"/>
      <c r="B726" s="150" t="str">
        <f ca="1">IF(LEN(A726)=0,"",INDEX('Smelter Look-up'!$A:$A,MATCH($A726,'Smelter Look-up'!$E:$E,0)))</f>
        <v/>
      </c>
      <c r="C726" s="153" t="str">
        <f ca="1">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 ca="1">IF(C726="",NA(),MATCH($B726&amp;$C726,'Smelter Look-up'!$J:$J,0))</f>
        <v>#N/A</v>
      </c>
      <c r="X726" s="171">
        <f t="shared" ca="1" si="33"/>
        <v>0</v>
      </c>
      <c r="AB726" s="171" t="str">
        <f t="shared" ca="1" si="34"/>
        <v/>
      </c>
    </row>
    <row r="727" spans="1:28" s="171" customFormat="1" ht="20.45">
      <c r="A727" s="156"/>
      <c r="B727" s="150" t="str">
        <f ca="1">IF(LEN(A727)=0,"",INDEX('Smelter Look-up'!$A:$A,MATCH($A727,'Smelter Look-up'!$E:$E,0)))</f>
        <v/>
      </c>
      <c r="C727" s="153" t="str">
        <f ca="1">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 ca="1">IF(C727="",NA(),MATCH($B727&amp;$C727,'Smelter Look-up'!$J:$J,0))</f>
        <v>#N/A</v>
      </c>
      <c r="X727" s="171">
        <f t="shared" ca="1" si="33"/>
        <v>0</v>
      </c>
      <c r="AB727" s="171" t="str">
        <f t="shared" ca="1" si="34"/>
        <v/>
      </c>
    </row>
    <row r="728" spans="1:28" s="171" customFormat="1" ht="20.45">
      <c r="A728" s="156"/>
      <c r="B728" s="150" t="str">
        <f ca="1">IF(LEN(A728)=0,"",INDEX('Smelter Look-up'!$A:$A,MATCH($A728,'Smelter Look-up'!$E:$E,0)))</f>
        <v/>
      </c>
      <c r="C728" s="153" t="str">
        <f ca="1">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 ca="1">IF(C728="",NA(),MATCH($B728&amp;$C728,'Smelter Look-up'!$J:$J,0))</f>
        <v>#N/A</v>
      </c>
      <c r="X728" s="171">
        <f t="shared" ca="1" si="33"/>
        <v>0</v>
      </c>
      <c r="AB728" s="171" t="str">
        <f t="shared" ca="1" si="34"/>
        <v/>
      </c>
    </row>
    <row r="729" spans="1:28" s="171" customFormat="1" ht="20.45">
      <c r="A729" s="156"/>
      <c r="B729" s="150" t="str">
        <f ca="1">IF(LEN(A729)=0,"",INDEX('Smelter Look-up'!$A:$A,MATCH($A729,'Smelter Look-up'!$E:$E,0)))</f>
        <v/>
      </c>
      <c r="C729" s="153" t="str">
        <f ca="1">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 ca="1">IF(C729="",NA(),MATCH($B729&amp;$C729,'Smelter Look-up'!$J:$J,0))</f>
        <v>#N/A</v>
      </c>
      <c r="X729" s="171">
        <f t="shared" ca="1" si="33"/>
        <v>0</v>
      </c>
      <c r="AB729" s="171" t="str">
        <f t="shared" ca="1" si="34"/>
        <v/>
      </c>
    </row>
    <row r="730" spans="1:28" s="171" customFormat="1" ht="20.45">
      <c r="A730" s="156"/>
      <c r="B730" s="150" t="str">
        <f ca="1">IF(LEN(A730)=0,"",INDEX('Smelter Look-up'!$A:$A,MATCH($A730,'Smelter Look-up'!$E:$E,0)))</f>
        <v/>
      </c>
      <c r="C730" s="153" t="str">
        <f ca="1">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 ca="1">IF(C730="",NA(),MATCH($B730&amp;$C730,'Smelter Look-up'!$J:$J,0))</f>
        <v>#N/A</v>
      </c>
      <c r="X730" s="171">
        <f t="shared" ca="1" si="33"/>
        <v>0</v>
      </c>
      <c r="AB730" s="171" t="str">
        <f t="shared" ca="1" si="34"/>
        <v/>
      </c>
    </row>
    <row r="731" spans="1:28" s="171" customFormat="1" ht="20.45">
      <c r="A731" s="156"/>
      <c r="B731" s="150" t="str">
        <f ca="1">IF(LEN(A731)=0,"",INDEX('Smelter Look-up'!$A:$A,MATCH($A731,'Smelter Look-up'!$E:$E,0)))</f>
        <v/>
      </c>
      <c r="C731" s="153" t="str">
        <f ca="1">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 ca="1">IF(C731="",NA(),MATCH($B731&amp;$C731,'Smelter Look-up'!$J:$J,0))</f>
        <v>#N/A</v>
      </c>
      <c r="X731" s="171">
        <f t="shared" ca="1" si="33"/>
        <v>0</v>
      </c>
      <c r="AB731" s="171" t="str">
        <f t="shared" ca="1" si="34"/>
        <v/>
      </c>
    </row>
    <row r="732" spans="1:28" s="171" customFormat="1" ht="20.45">
      <c r="A732" s="156"/>
      <c r="B732" s="150" t="str">
        <f ca="1">IF(LEN(A732)=0,"",INDEX('Smelter Look-up'!$A:$A,MATCH($A732,'Smelter Look-up'!$E:$E,0)))</f>
        <v/>
      </c>
      <c r="C732" s="153" t="str">
        <f ca="1">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 ca="1">IF(C732="",NA(),MATCH($B732&amp;$C732,'Smelter Look-up'!$J:$J,0))</f>
        <v>#N/A</v>
      </c>
      <c r="X732" s="171">
        <f t="shared" ca="1" si="33"/>
        <v>0</v>
      </c>
      <c r="AB732" s="171" t="str">
        <f t="shared" ca="1" si="34"/>
        <v/>
      </c>
    </row>
    <row r="733" spans="1:28" s="171" customFormat="1" ht="20.45">
      <c r="A733" s="156"/>
      <c r="B733" s="150" t="str">
        <f ca="1">IF(LEN(A733)=0,"",INDEX('Smelter Look-up'!$A:$A,MATCH($A733,'Smelter Look-up'!$E:$E,0)))</f>
        <v/>
      </c>
      <c r="C733" s="153" t="str">
        <f ca="1">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 ca="1">IF(C733="",NA(),MATCH($B733&amp;$C733,'Smelter Look-up'!$J:$J,0))</f>
        <v>#N/A</v>
      </c>
      <c r="X733" s="171">
        <f t="shared" ca="1" si="33"/>
        <v>0</v>
      </c>
      <c r="AB733" s="171" t="str">
        <f t="shared" ca="1" si="34"/>
        <v/>
      </c>
    </row>
    <row r="734" spans="1:28" s="171" customFormat="1" ht="20.45">
      <c r="A734" s="156"/>
      <c r="B734" s="150" t="str">
        <f ca="1">IF(LEN(A734)=0,"",INDEX('Smelter Look-up'!$A:$A,MATCH($A734,'Smelter Look-up'!$E:$E,0)))</f>
        <v/>
      </c>
      <c r="C734" s="153" t="str">
        <f ca="1">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 ca="1">IF(C734="",NA(),MATCH($B734&amp;$C734,'Smelter Look-up'!$J:$J,0))</f>
        <v>#N/A</v>
      </c>
      <c r="X734" s="171">
        <f t="shared" ca="1" si="33"/>
        <v>0</v>
      </c>
      <c r="AB734" s="171" t="str">
        <f t="shared" ca="1" si="34"/>
        <v/>
      </c>
    </row>
    <row r="735" spans="1:28" s="171" customFormat="1" ht="20.45">
      <c r="A735" s="156"/>
      <c r="B735" s="150" t="str">
        <f ca="1">IF(LEN(A735)=0,"",INDEX('Smelter Look-up'!$A:$A,MATCH($A735,'Smelter Look-up'!$E:$E,0)))</f>
        <v/>
      </c>
      <c r="C735" s="153" t="str">
        <f ca="1">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 ca="1">IF(C735="",NA(),MATCH($B735&amp;$C735,'Smelter Look-up'!$J:$J,0))</f>
        <v>#N/A</v>
      </c>
      <c r="X735" s="171">
        <f t="shared" ca="1" si="33"/>
        <v>0</v>
      </c>
      <c r="AB735" s="171" t="str">
        <f t="shared" ca="1" si="34"/>
        <v/>
      </c>
    </row>
    <row r="736" spans="1:28" s="171" customFormat="1" ht="20.45">
      <c r="A736" s="156"/>
      <c r="B736" s="150" t="str">
        <f ca="1">IF(LEN(A736)=0,"",INDEX('Smelter Look-up'!$A:$A,MATCH($A736,'Smelter Look-up'!$E:$E,0)))</f>
        <v/>
      </c>
      <c r="C736" s="153" t="str">
        <f ca="1">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 ca="1">IF(C736="",NA(),MATCH($B736&amp;$C736,'Smelter Look-up'!$J:$J,0))</f>
        <v>#N/A</v>
      </c>
      <c r="X736" s="171">
        <f t="shared" ca="1" si="33"/>
        <v>0</v>
      </c>
      <c r="AB736" s="171" t="str">
        <f t="shared" ca="1" si="34"/>
        <v/>
      </c>
    </row>
    <row r="737" spans="1:28" s="171" customFormat="1" ht="20.45">
      <c r="A737" s="156"/>
      <c r="B737" s="150" t="str">
        <f ca="1">IF(LEN(A737)=0,"",INDEX('Smelter Look-up'!$A:$A,MATCH($A737,'Smelter Look-up'!$E:$E,0)))</f>
        <v/>
      </c>
      <c r="C737" s="153" t="str">
        <f ca="1">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 ca="1">IF(C737="",NA(),MATCH($B737&amp;$C737,'Smelter Look-up'!$J:$J,0))</f>
        <v>#N/A</v>
      </c>
      <c r="X737" s="171">
        <f t="shared" ca="1" si="33"/>
        <v>0</v>
      </c>
      <c r="AB737" s="171" t="str">
        <f t="shared" ca="1" si="34"/>
        <v/>
      </c>
    </row>
    <row r="738" spans="1:28" s="171" customFormat="1" ht="20.45">
      <c r="A738" s="156"/>
      <c r="B738" s="150" t="str">
        <f ca="1">IF(LEN(A738)=0,"",INDEX('Smelter Look-up'!$A:$A,MATCH($A738,'Smelter Look-up'!$E:$E,0)))</f>
        <v/>
      </c>
      <c r="C738" s="153" t="str">
        <f ca="1">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 ca="1">IF(C738="",NA(),MATCH($B738&amp;$C738,'Smelter Look-up'!$J:$J,0))</f>
        <v>#N/A</v>
      </c>
      <c r="X738" s="171">
        <f t="shared" ca="1" si="33"/>
        <v>0</v>
      </c>
      <c r="AB738" s="171" t="str">
        <f t="shared" ca="1" si="34"/>
        <v/>
      </c>
    </row>
    <row r="739" spans="1:28" s="171" customFormat="1" ht="20.45">
      <c r="A739" s="156"/>
      <c r="B739" s="150" t="str">
        <f ca="1">IF(LEN(A739)=0,"",INDEX('Smelter Look-up'!$A:$A,MATCH($A739,'Smelter Look-up'!$E:$E,0)))</f>
        <v/>
      </c>
      <c r="C739" s="153" t="str">
        <f ca="1">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 ca="1">IF(C739="",NA(),MATCH($B739&amp;$C739,'Smelter Look-up'!$J:$J,0))</f>
        <v>#N/A</v>
      </c>
      <c r="X739" s="171">
        <f t="shared" ca="1" si="33"/>
        <v>0</v>
      </c>
      <c r="AB739" s="171" t="str">
        <f t="shared" ca="1" si="34"/>
        <v/>
      </c>
    </row>
    <row r="740" spans="1:28" s="171" customFormat="1" ht="20.45">
      <c r="A740" s="156"/>
      <c r="B740" s="150" t="str">
        <f ca="1">IF(LEN(A740)=0,"",INDEX('Smelter Look-up'!$A:$A,MATCH($A740,'Smelter Look-up'!$E:$E,0)))</f>
        <v/>
      </c>
      <c r="C740" s="153" t="str">
        <f ca="1">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 ca="1">IF(C740="",NA(),MATCH($B740&amp;$C740,'Smelter Look-up'!$J:$J,0))</f>
        <v>#N/A</v>
      </c>
      <c r="X740" s="171">
        <f t="shared" ca="1" si="33"/>
        <v>0</v>
      </c>
      <c r="AB740" s="171" t="str">
        <f t="shared" ca="1" si="34"/>
        <v/>
      </c>
    </row>
    <row r="741" spans="1:28" s="171" customFormat="1" ht="20.45">
      <c r="A741" s="156"/>
      <c r="B741" s="150" t="str">
        <f ca="1">IF(LEN(A741)=0,"",INDEX('Smelter Look-up'!$A:$A,MATCH($A741,'Smelter Look-up'!$E:$E,0)))</f>
        <v/>
      </c>
      <c r="C741" s="153" t="str">
        <f ca="1">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 ca="1">IF(C741="",NA(),MATCH($B741&amp;$C741,'Smelter Look-up'!$J:$J,0))</f>
        <v>#N/A</v>
      </c>
      <c r="X741" s="171">
        <f t="shared" ca="1" si="33"/>
        <v>0</v>
      </c>
      <c r="AB741" s="171" t="str">
        <f t="shared" ca="1" si="34"/>
        <v/>
      </c>
    </row>
    <row r="742" spans="1:28" s="171" customFormat="1" ht="20.45">
      <c r="A742" s="156"/>
      <c r="B742" s="150" t="str">
        <f ca="1">IF(LEN(A742)=0,"",INDEX('Smelter Look-up'!$A:$A,MATCH($A742,'Smelter Look-up'!$E:$E,0)))</f>
        <v/>
      </c>
      <c r="C742" s="153" t="str">
        <f ca="1">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 ca="1">IF(C742="",NA(),MATCH($B742&amp;$C742,'Smelter Look-up'!$J:$J,0))</f>
        <v>#N/A</v>
      </c>
      <c r="X742" s="171">
        <f t="shared" ca="1" si="33"/>
        <v>0</v>
      </c>
      <c r="AB742" s="171" t="str">
        <f t="shared" ca="1" si="34"/>
        <v/>
      </c>
    </row>
    <row r="743" spans="1:28" s="171" customFormat="1" ht="20.45">
      <c r="A743" s="156"/>
      <c r="B743" s="150" t="str">
        <f ca="1">IF(LEN(A743)=0,"",INDEX('Smelter Look-up'!$A:$A,MATCH($A743,'Smelter Look-up'!$E:$E,0)))</f>
        <v/>
      </c>
      <c r="C743" s="153" t="str">
        <f ca="1">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 ca="1">IF(C743="",NA(),MATCH($B743&amp;$C743,'Smelter Look-up'!$J:$J,0))</f>
        <v>#N/A</v>
      </c>
      <c r="X743" s="171">
        <f t="shared" ca="1" si="33"/>
        <v>0</v>
      </c>
      <c r="AB743" s="171" t="str">
        <f t="shared" ca="1" si="34"/>
        <v/>
      </c>
    </row>
    <row r="744" spans="1:28" s="171" customFormat="1" ht="20.45">
      <c r="A744" s="156"/>
      <c r="B744" s="150" t="str">
        <f ca="1">IF(LEN(A744)=0,"",INDEX('Smelter Look-up'!$A:$A,MATCH($A744,'Smelter Look-up'!$E:$E,0)))</f>
        <v/>
      </c>
      <c r="C744" s="153" t="str">
        <f ca="1">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 ca="1">IF(C744="",NA(),MATCH($B744&amp;$C744,'Smelter Look-up'!$J:$J,0))</f>
        <v>#N/A</v>
      </c>
      <c r="X744" s="171">
        <f t="shared" ca="1" si="33"/>
        <v>0</v>
      </c>
      <c r="AB744" s="171" t="str">
        <f t="shared" ca="1" si="34"/>
        <v/>
      </c>
    </row>
    <row r="745" spans="1:28" s="171" customFormat="1" ht="20.45">
      <c r="A745" s="156"/>
      <c r="B745" s="150" t="str">
        <f ca="1">IF(LEN(A745)=0,"",INDEX('Smelter Look-up'!$A:$A,MATCH($A745,'Smelter Look-up'!$E:$E,0)))</f>
        <v/>
      </c>
      <c r="C745" s="153" t="str">
        <f ca="1">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 ca="1">IF(C745="",NA(),MATCH($B745&amp;$C745,'Smelter Look-up'!$J:$J,0))</f>
        <v>#N/A</v>
      </c>
      <c r="X745" s="171">
        <f t="shared" ca="1" si="33"/>
        <v>0</v>
      </c>
      <c r="AB745" s="171" t="str">
        <f t="shared" ca="1" si="34"/>
        <v/>
      </c>
    </row>
    <row r="746" spans="1:28" s="171" customFormat="1" ht="20.45">
      <c r="A746" s="156"/>
      <c r="B746" s="150" t="str">
        <f ca="1">IF(LEN(A746)=0,"",INDEX('Smelter Look-up'!$A:$A,MATCH($A746,'Smelter Look-up'!$E:$E,0)))</f>
        <v/>
      </c>
      <c r="C746" s="153" t="str">
        <f ca="1">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 ca="1">IF(C746="",NA(),MATCH($B746&amp;$C746,'Smelter Look-up'!$J:$J,0))</f>
        <v>#N/A</v>
      </c>
      <c r="X746" s="171">
        <f t="shared" ca="1" si="33"/>
        <v>0</v>
      </c>
      <c r="AB746" s="171" t="str">
        <f t="shared" ca="1" si="34"/>
        <v/>
      </c>
    </row>
    <row r="747" spans="1:28" s="171" customFormat="1" ht="20.45">
      <c r="A747" s="156"/>
      <c r="B747" s="150" t="str">
        <f ca="1">IF(LEN(A747)=0,"",INDEX('Smelter Look-up'!$A:$A,MATCH($A747,'Smelter Look-up'!$E:$E,0)))</f>
        <v/>
      </c>
      <c r="C747" s="153" t="str">
        <f ca="1">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 ca="1">IF(C747="",NA(),MATCH($B747&amp;$C747,'Smelter Look-up'!$J:$J,0))</f>
        <v>#N/A</v>
      </c>
      <c r="X747" s="171">
        <f t="shared" ca="1" si="33"/>
        <v>0</v>
      </c>
      <c r="AB747" s="171" t="str">
        <f t="shared" ca="1" si="34"/>
        <v/>
      </c>
    </row>
    <row r="748" spans="1:28" s="171" customFormat="1" ht="20.45">
      <c r="A748" s="156"/>
      <c r="B748" s="150" t="str">
        <f ca="1">IF(LEN(A748)=0,"",INDEX('Smelter Look-up'!$A:$A,MATCH($A748,'Smelter Look-up'!$E:$E,0)))</f>
        <v/>
      </c>
      <c r="C748" s="153" t="str">
        <f ca="1">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 ca="1">IF(C748="",NA(),MATCH($B748&amp;$C748,'Smelter Look-up'!$J:$J,0))</f>
        <v>#N/A</v>
      </c>
      <c r="X748" s="171">
        <f t="shared" ca="1" si="33"/>
        <v>0</v>
      </c>
      <c r="AB748" s="171" t="str">
        <f t="shared" ca="1" si="34"/>
        <v/>
      </c>
    </row>
    <row r="749" spans="1:28" s="171" customFormat="1" ht="20.45">
      <c r="A749" s="156"/>
      <c r="B749" s="150" t="str">
        <f ca="1">IF(LEN(A749)=0,"",INDEX('Smelter Look-up'!$A:$A,MATCH($A749,'Smelter Look-up'!$E:$E,0)))</f>
        <v/>
      </c>
      <c r="C749" s="153" t="str">
        <f ca="1">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 ca="1">IF(C749="",NA(),MATCH($B749&amp;$C749,'Smelter Look-up'!$J:$J,0))</f>
        <v>#N/A</v>
      </c>
      <c r="X749" s="171">
        <f t="shared" ca="1" si="33"/>
        <v>0</v>
      </c>
      <c r="AB749" s="171" t="str">
        <f t="shared" ca="1" si="34"/>
        <v/>
      </c>
    </row>
    <row r="750" spans="1:28" s="171" customFormat="1" ht="20.45">
      <c r="A750" s="156"/>
      <c r="B750" s="150" t="str">
        <f ca="1">IF(LEN(A750)=0,"",INDEX('Smelter Look-up'!$A:$A,MATCH($A750,'Smelter Look-up'!$E:$E,0)))</f>
        <v/>
      </c>
      <c r="C750" s="153" t="str">
        <f ca="1">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 ca="1">IF(C750="",NA(),MATCH($B750&amp;$C750,'Smelter Look-up'!$J:$J,0))</f>
        <v>#N/A</v>
      </c>
      <c r="X750" s="171">
        <f t="shared" ca="1" si="33"/>
        <v>0</v>
      </c>
      <c r="AB750" s="171" t="str">
        <f t="shared" ca="1" si="34"/>
        <v/>
      </c>
    </row>
    <row r="751" spans="1:28" s="171" customFormat="1" ht="20.45">
      <c r="A751" s="156"/>
      <c r="B751" s="150" t="str">
        <f ca="1">IF(LEN(A751)=0,"",INDEX('Smelter Look-up'!$A:$A,MATCH($A751,'Smelter Look-up'!$E:$E,0)))</f>
        <v/>
      </c>
      <c r="C751" s="153" t="str">
        <f ca="1">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 ca="1">IF(C751="",NA(),MATCH($B751&amp;$C751,'Smelter Look-up'!$J:$J,0))</f>
        <v>#N/A</v>
      </c>
      <c r="X751" s="171">
        <f t="shared" ca="1" si="33"/>
        <v>0</v>
      </c>
      <c r="AB751" s="171" t="str">
        <f t="shared" ca="1" si="34"/>
        <v/>
      </c>
    </row>
    <row r="752" spans="1:28" s="171" customFormat="1" ht="20.45">
      <c r="A752" s="156"/>
      <c r="B752" s="150" t="str">
        <f ca="1">IF(LEN(A752)=0,"",INDEX('Smelter Look-up'!$A:$A,MATCH($A752,'Smelter Look-up'!$E:$E,0)))</f>
        <v/>
      </c>
      <c r="C752" s="153" t="str">
        <f ca="1">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 ca="1">IF(C752="",NA(),MATCH($B752&amp;$C752,'Smelter Look-up'!$J:$J,0))</f>
        <v>#N/A</v>
      </c>
      <c r="X752" s="171">
        <f t="shared" ca="1" si="33"/>
        <v>0</v>
      </c>
      <c r="AB752" s="171" t="str">
        <f t="shared" ca="1" si="34"/>
        <v/>
      </c>
    </row>
    <row r="753" spans="1:28" s="171" customFormat="1" ht="20.45">
      <c r="A753" s="156"/>
      <c r="B753" s="150" t="str">
        <f ca="1">IF(LEN(A753)=0,"",INDEX('Smelter Look-up'!$A:$A,MATCH($A753,'Smelter Look-up'!$E:$E,0)))</f>
        <v/>
      </c>
      <c r="C753" s="153" t="str">
        <f ca="1">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 ca="1">IF(C753="",NA(),MATCH($B753&amp;$C753,'Smelter Look-up'!$J:$J,0))</f>
        <v>#N/A</v>
      </c>
      <c r="X753" s="171">
        <f t="shared" ca="1" si="33"/>
        <v>0</v>
      </c>
      <c r="AB753" s="171" t="str">
        <f t="shared" ca="1" si="34"/>
        <v/>
      </c>
    </row>
    <row r="754" spans="1:28" s="171" customFormat="1" ht="20.45">
      <c r="A754" s="156"/>
      <c r="B754" s="150" t="str">
        <f ca="1">IF(LEN(A754)=0,"",INDEX('Smelter Look-up'!$A:$A,MATCH($A754,'Smelter Look-up'!$E:$E,0)))</f>
        <v/>
      </c>
      <c r="C754" s="153" t="str">
        <f ca="1">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 ca="1">IF(C754="",NA(),MATCH($B754&amp;$C754,'Smelter Look-up'!$J:$J,0))</f>
        <v>#N/A</v>
      </c>
      <c r="X754" s="171">
        <f t="shared" ca="1" si="33"/>
        <v>0</v>
      </c>
      <c r="AB754" s="171" t="str">
        <f t="shared" ca="1" si="34"/>
        <v/>
      </c>
    </row>
    <row r="755" spans="1:28" s="171" customFormat="1" ht="20.45">
      <c r="A755" s="156"/>
      <c r="B755" s="150" t="str">
        <f ca="1">IF(LEN(A755)=0,"",INDEX('Smelter Look-up'!$A:$A,MATCH($A755,'Smelter Look-up'!$E:$E,0)))</f>
        <v/>
      </c>
      <c r="C755" s="153" t="str">
        <f ca="1">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 ca="1">IF(C755="",NA(),MATCH($B755&amp;$C755,'Smelter Look-up'!$J:$J,0))</f>
        <v>#N/A</v>
      </c>
      <c r="X755" s="171">
        <f t="shared" ca="1" si="33"/>
        <v>0</v>
      </c>
      <c r="AB755" s="171" t="str">
        <f t="shared" ca="1" si="34"/>
        <v/>
      </c>
    </row>
    <row r="756" spans="1:28" s="171" customFormat="1" ht="20.45">
      <c r="A756" s="156"/>
      <c r="B756" s="150" t="str">
        <f ca="1">IF(LEN(A756)=0,"",INDEX('Smelter Look-up'!$A:$A,MATCH($A756,'Smelter Look-up'!$E:$E,0)))</f>
        <v/>
      </c>
      <c r="C756" s="153" t="str">
        <f ca="1">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 ca="1">IF(C756="",NA(),MATCH($B756&amp;$C756,'Smelter Look-up'!$J:$J,0))</f>
        <v>#N/A</v>
      </c>
      <c r="X756" s="171">
        <f t="shared" ca="1" si="33"/>
        <v>0</v>
      </c>
      <c r="AB756" s="171" t="str">
        <f t="shared" ca="1" si="34"/>
        <v/>
      </c>
    </row>
    <row r="757" spans="1:28" s="171" customFormat="1" ht="20.45">
      <c r="A757" s="156"/>
      <c r="B757" s="150" t="str">
        <f ca="1">IF(LEN(A757)=0,"",INDEX('Smelter Look-up'!$A:$A,MATCH($A757,'Smelter Look-up'!$E:$E,0)))</f>
        <v/>
      </c>
      <c r="C757" s="153" t="str">
        <f ca="1">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 ca="1">IF(C757="",NA(),MATCH($B757&amp;$C757,'Smelter Look-up'!$J:$J,0))</f>
        <v>#N/A</v>
      </c>
      <c r="X757" s="171">
        <f t="shared" ca="1" si="33"/>
        <v>0</v>
      </c>
      <c r="AB757" s="171" t="str">
        <f t="shared" ca="1" si="34"/>
        <v/>
      </c>
    </row>
    <row r="758" spans="1:28" s="171" customFormat="1" ht="20.45">
      <c r="A758" s="156"/>
      <c r="B758" s="150" t="str">
        <f ca="1">IF(LEN(A758)=0,"",INDEX('Smelter Look-up'!$A:$A,MATCH($A758,'Smelter Look-up'!$E:$E,0)))</f>
        <v/>
      </c>
      <c r="C758" s="153" t="str">
        <f ca="1">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 ca="1">IF(C758="",NA(),MATCH($B758&amp;$C758,'Smelter Look-up'!$J:$J,0))</f>
        <v>#N/A</v>
      </c>
      <c r="X758" s="171">
        <f t="shared" ca="1" si="33"/>
        <v>0</v>
      </c>
      <c r="AB758" s="171" t="str">
        <f t="shared" ca="1" si="34"/>
        <v/>
      </c>
    </row>
    <row r="759" spans="1:28" s="171" customFormat="1" ht="20.45">
      <c r="A759" s="156"/>
      <c r="B759" s="150" t="str">
        <f ca="1">IF(LEN(A759)=0,"",INDEX('Smelter Look-up'!$A:$A,MATCH($A759,'Smelter Look-up'!$E:$E,0)))</f>
        <v/>
      </c>
      <c r="C759" s="153" t="str">
        <f ca="1">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 ca="1">IF(C759="",NA(),MATCH($B759&amp;$C759,'Smelter Look-up'!$J:$J,0))</f>
        <v>#N/A</v>
      </c>
      <c r="X759" s="171">
        <f t="shared" ca="1" si="33"/>
        <v>0</v>
      </c>
      <c r="AB759" s="171" t="str">
        <f t="shared" ca="1" si="34"/>
        <v/>
      </c>
    </row>
    <row r="760" spans="1:28" s="171" customFormat="1" ht="20.45">
      <c r="A760" s="156"/>
      <c r="B760" s="150" t="str">
        <f ca="1">IF(LEN(A760)=0,"",INDEX('Smelter Look-up'!$A:$A,MATCH($A760,'Smelter Look-up'!$E:$E,0)))</f>
        <v/>
      </c>
      <c r="C760" s="153" t="str">
        <f ca="1">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 ca="1">IF(C760="",NA(),MATCH($B760&amp;$C760,'Smelter Look-up'!$J:$J,0))</f>
        <v>#N/A</v>
      </c>
      <c r="X760" s="171">
        <f t="shared" ca="1" si="33"/>
        <v>0</v>
      </c>
      <c r="AB760" s="171" t="str">
        <f t="shared" ca="1" si="34"/>
        <v/>
      </c>
    </row>
    <row r="761" spans="1:28" s="171" customFormat="1" ht="20.45">
      <c r="A761" s="156"/>
      <c r="B761" s="150" t="str">
        <f ca="1">IF(LEN(A761)=0,"",INDEX('Smelter Look-up'!$A:$A,MATCH($A761,'Smelter Look-up'!$E:$E,0)))</f>
        <v/>
      </c>
      <c r="C761" s="153" t="str">
        <f ca="1">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 ca="1">IF(C761="",NA(),MATCH($B761&amp;$C761,'Smelter Look-up'!$J:$J,0))</f>
        <v>#N/A</v>
      </c>
      <c r="X761" s="171">
        <f t="shared" ca="1" si="33"/>
        <v>0</v>
      </c>
      <c r="AB761" s="171" t="str">
        <f t="shared" ca="1" si="34"/>
        <v/>
      </c>
    </row>
    <row r="762" spans="1:28" s="171" customFormat="1" ht="20.45">
      <c r="A762" s="156"/>
      <c r="B762" s="150" t="str">
        <f ca="1">IF(LEN(A762)=0,"",INDEX('Smelter Look-up'!$A:$A,MATCH($A762,'Smelter Look-up'!$E:$E,0)))</f>
        <v/>
      </c>
      <c r="C762" s="153" t="str">
        <f ca="1">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 ca="1">IF(C762="",NA(),MATCH($B762&amp;$C762,'Smelter Look-up'!$J:$J,0))</f>
        <v>#N/A</v>
      </c>
      <c r="X762" s="171">
        <f t="shared" ca="1" si="33"/>
        <v>0</v>
      </c>
      <c r="AB762" s="171" t="str">
        <f t="shared" ca="1" si="34"/>
        <v/>
      </c>
    </row>
    <row r="763" spans="1:28" s="171" customFormat="1" ht="20.45">
      <c r="A763" s="156"/>
      <c r="B763" s="150" t="str">
        <f ca="1">IF(LEN(A763)=0,"",INDEX('Smelter Look-up'!$A:$A,MATCH($A763,'Smelter Look-up'!$E:$E,0)))</f>
        <v/>
      </c>
      <c r="C763" s="153" t="str">
        <f ca="1">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 ca="1">IF(C763="",NA(),MATCH($B763&amp;$C763,'Smelter Look-up'!$J:$J,0))</f>
        <v>#N/A</v>
      </c>
      <c r="X763" s="171">
        <f t="shared" ca="1" si="33"/>
        <v>0</v>
      </c>
      <c r="AB763" s="171" t="str">
        <f t="shared" ca="1" si="34"/>
        <v/>
      </c>
    </row>
    <row r="764" spans="1:28" s="171" customFormat="1" ht="20.45">
      <c r="A764" s="156"/>
      <c r="B764" s="150" t="str">
        <f ca="1">IF(LEN(A764)=0,"",INDEX('Smelter Look-up'!$A:$A,MATCH($A764,'Smelter Look-up'!$E:$E,0)))</f>
        <v/>
      </c>
      <c r="C764" s="153" t="str">
        <f ca="1">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 ca="1">IF(C764="",NA(),MATCH($B764&amp;$C764,'Smelter Look-up'!$J:$J,0))</f>
        <v>#N/A</v>
      </c>
      <c r="X764" s="171">
        <f t="shared" ca="1" si="33"/>
        <v>0</v>
      </c>
      <c r="AB764" s="171" t="str">
        <f t="shared" ca="1" si="34"/>
        <v/>
      </c>
    </row>
    <row r="765" spans="1:28" s="171" customFormat="1" ht="20.45">
      <c r="A765" s="156"/>
      <c r="B765" s="150" t="str">
        <f ca="1">IF(LEN(A765)=0,"",INDEX('Smelter Look-up'!$A:$A,MATCH($A765,'Smelter Look-up'!$E:$E,0)))</f>
        <v/>
      </c>
      <c r="C765" s="153" t="str">
        <f ca="1">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 ca="1">IF(C765="",NA(),MATCH($B765&amp;$C765,'Smelter Look-up'!$J:$J,0))</f>
        <v>#N/A</v>
      </c>
      <c r="X765" s="171">
        <f t="shared" ca="1" si="33"/>
        <v>0</v>
      </c>
      <c r="AB765" s="171" t="str">
        <f t="shared" ca="1" si="34"/>
        <v/>
      </c>
    </row>
    <row r="766" spans="1:28" s="171" customFormat="1" ht="20.45">
      <c r="A766" s="156"/>
      <c r="B766" s="150" t="str">
        <f ca="1">IF(LEN(A766)=0,"",INDEX('Smelter Look-up'!$A:$A,MATCH($A766,'Smelter Look-up'!$E:$E,0)))</f>
        <v/>
      </c>
      <c r="C766" s="153" t="str">
        <f ca="1">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 ca="1">IF(C766="",NA(),MATCH($B766&amp;$C766,'Smelter Look-up'!$J:$J,0))</f>
        <v>#N/A</v>
      </c>
      <c r="X766" s="171">
        <f t="shared" ca="1" si="33"/>
        <v>0</v>
      </c>
      <c r="AB766" s="171" t="str">
        <f t="shared" ca="1" si="34"/>
        <v/>
      </c>
    </row>
    <row r="767" spans="1:28" s="171" customFormat="1" ht="20.45">
      <c r="A767" s="156"/>
      <c r="B767" s="150" t="str">
        <f ca="1">IF(LEN(A767)=0,"",INDEX('Smelter Look-up'!$A:$A,MATCH($A767,'Smelter Look-up'!$E:$E,0)))</f>
        <v/>
      </c>
      <c r="C767" s="153" t="str">
        <f ca="1">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 ca="1">IF(C767="",NA(),MATCH($B767&amp;$C767,'Smelter Look-up'!$J:$J,0))</f>
        <v>#N/A</v>
      </c>
      <c r="X767" s="171">
        <f t="shared" ref="X767:X830" ca="1" si="36">IF(AND(C767="Smelter not listed",OR(LEN(D767)=0,LEN(E767)=0)),1,0)</f>
        <v>0</v>
      </c>
      <c r="AB767" s="171" t="str">
        <f t="shared" ref="AB767:AB830" ca="1" si="37">B767&amp;C767</f>
        <v/>
      </c>
    </row>
    <row r="768" spans="1:28" s="171" customFormat="1" ht="20.45">
      <c r="A768" s="156"/>
      <c r="B768" s="150" t="str">
        <f ca="1">IF(LEN(A768)=0,"",INDEX('Smelter Look-up'!$A:$A,MATCH($A768,'Smelter Look-up'!$E:$E,0)))</f>
        <v/>
      </c>
      <c r="C768" s="153" t="str">
        <f ca="1">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 ca="1">IF(C768="",NA(),MATCH($B768&amp;$C768,'Smelter Look-up'!$J:$J,0))</f>
        <v>#N/A</v>
      </c>
      <c r="X768" s="171">
        <f t="shared" ca="1" si="36"/>
        <v>0</v>
      </c>
      <c r="AB768" s="171" t="str">
        <f t="shared" ca="1" si="37"/>
        <v/>
      </c>
    </row>
    <row r="769" spans="1:28" s="171" customFormat="1" ht="20.45">
      <c r="A769" s="156"/>
      <c r="B769" s="150" t="str">
        <f ca="1">IF(LEN(A769)=0,"",INDEX('Smelter Look-up'!$A:$A,MATCH($A769,'Smelter Look-up'!$E:$E,0)))</f>
        <v/>
      </c>
      <c r="C769" s="153" t="str">
        <f ca="1">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 ca="1">IF(C769="",NA(),MATCH($B769&amp;$C769,'Smelter Look-up'!$J:$J,0))</f>
        <v>#N/A</v>
      </c>
      <c r="X769" s="171">
        <f t="shared" ca="1" si="36"/>
        <v>0</v>
      </c>
      <c r="AB769" s="171" t="str">
        <f t="shared" ca="1" si="37"/>
        <v/>
      </c>
    </row>
    <row r="770" spans="1:28" s="171" customFormat="1" ht="20.45">
      <c r="A770" s="156"/>
      <c r="B770" s="150" t="str">
        <f ca="1">IF(LEN(A770)=0,"",INDEX('Smelter Look-up'!$A:$A,MATCH($A770,'Smelter Look-up'!$E:$E,0)))</f>
        <v/>
      </c>
      <c r="C770" s="153" t="str">
        <f ca="1">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 ca="1">IF(C770="",NA(),MATCH($B770&amp;$C770,'Smelter Look-up'!$J:$J,0))</f>
        <v>#N/A</v>
      </c>
      <c r="X770" s="171">
        <f t="shared" ca="1" si="36"/>
        <v>0</v>
      </c>
      <c r="AB770" s="171" t="str">
        <f t="shared" ca="1" si="37"/>
        <v/>
      </c>
    </row>
    <row r="771" spans="1:28" s="171" customFormat="1" ht="20.45">
      <c r="A771" s="156"/>
      <c r="B771" s="150" t="str">
        <f ca="1">IF(LEN(A771)=0,"",INDEX('Smelter Look-up'!$A:$A,MATCH($A771,'Smelter Look-up'!$E:$E,0)))</f>
        <v/>
      </c>
      <c r="C771" s="153" t="str">
        <f ca="1">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 ca="1">IF(C771="",NA(),MATCH($B771&amp;$C771,'Smelter Look-up'!$J:$J,0))</f>
        <v>#N/A</v>
      </c>
      <c r="X771" s="171">
        <f t="shared" ca="1" si="36"/>
        <v>0</v>
      </c>
      <c r="AB771" s="171" t="str">
        <f t="shared" ca="1" si="37"/>
        <v/>
      </c>
    </row>
    <row r="772" spans="1:28" s="171" customFormat="1" ht="20.45">
      <c r="A772" s="156"/>
      <c r="B772" s="150" t="str">
        <f ca="1">IF(LEN(A772)=0,"",INDEX('Smelter Look-up'!$A:$A,MATCH($A772,'Smelter Look-up'!$E:$E,0)))</f>
        <v/>
      </c>
      <c r="C772" s="153" t="str">
        <f ca="1">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 ca="1">IF(C772="",NA(),MATCH($B772&amp;$C772,'Smelter Look-up'!$J:$J,0))</f>
        <v>#N/A</v>
      </c>
      <c r="X772" s="171">
        <f t="shared" ca="1" si="36"/>
        <v>0</v>
      </c>
      <c r="AB772" s="171" t="str">
        <f t="shared" ca="1" si="37"/>
        <v/>
      </c>
    </row>
    <row r="773" spans="1:28" s="171" customFormat="1" ht="20.45">
      <c r="A773" s="156"/>
      <c r="B773" s="150" t="str">
        <f ca="1">IF(LEN(A773)=0,"",INDEX('Smelter Look-up'!$A:$A,MATCH($A773,'Smelter Look-up'!$E:$E,0)))</f>
        <v/>
      </c>
      <c r="C773" s="153" t="str">
        <f ca="1">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 ca="1">IF(C773="",NA(),MATCH($B773&amp;$C773,'Smelter Look-up'!$J:$J,0))</f>
        <v>#N/A</v>
      </c>
      <c r="X773" s="171">
        <f t="shared" ca="1" si="36"/>
        <v>0</v>
      </c>
      <c r="AB773" s="171" t="str">
        <f t="shared" ca="1" si="37"/>
        <v/>
      </c>
    </row>
    <row r="774" spans="1:28" s="171" customFormat="1" ht="20.45">
      <c r="A774" s="156"/>
      <c r="B774" s="150" t="str">
        <f ca="1">IF(LEN(A774)=0,"",INDEX('Smelter Look-up'!$A:$A,MATCH($A774,'Smelter Look-up'!$E:$E,0)))</f>
        <v/>
      </c>
      <c r="C774" s="153" t="str">
        <f ca="1">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 ca="1">IF(C774="",NA(),MATCH($B774&amp;$C774,'Smelter Look-up'!$J:$J,0))</f>
        <v>#N/A</v>
      </c>
      <c r="X774" s="171">
        <f t="shared" ca="1" si="36"/>
        <v>0</v>
      </c>
      <c r="AB774" s="171" t="str">
        <f t="shared" ca="1" si="37"/>
        <v/>
      </c>
    </row>
    <row r="775" spans="1:28" s="171" customFormat="1" ht="20.45">
      <c r="A775" s="156"/>
      <c r="B775" s="150" t="str">
        <f ca="1">IF(LEN(A775)=0,"",INDEX('Smelter Look-up'!$A:$A,MATCH($A775,'Smelter Look-up'!$E:$E,0)))</f>
        <v/>
      </c>
      <c r="C775" s="153" t="str">
        <f ca="1">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 ca="1">IF(C775="",NA(),MATCH($B775&amp;$C775,'Smelter Look-up'!$J:$J,0))</f>
        <v>#N/A</v>
      </c>
      <c r="X775" s="171">
        <f t="shared" ca="1" si="36"/>
        <v>0</v>
      </c>
      <c r="AB775" s="171" t="str">
        <f t="shared" ca="1" si="37"/>
        <v/>
      </c>
    </row>
    <row r="776" spans="1:28" s="171" customFormat="1" ht="20.45">
      <c r="A776" s="156"/>
      <c r="B776" s="150" t="str">
        <f ca="1">IF(LEN(A776)=0,"",INDEX('Smelter Look-up'!$A:$A,MATCH($A776,'Smelter Look-up'!$E:$E,0)))</f>
        <v/>
      </c>
      <c r="C776" s="153" t="str">
        <f ca="1">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 ca="1">IF(C776="",NA(),MATCH($B776&amp;$C776,'Smelter Look-up'!$J:$J,0))</f>
        <v>#N/A</v>
      </c>
      <c r="X776" s="171">
        <f t="shared" ca="1" si="36"/>
        <v>0</v>
      </c>
      <c r="AB776" s="171" t="str">
        <f t="shared" ca="1" si="37"/>
        <v/>
      </c>
    </row>
    <row r="777" spans="1:28" s="171" customFormat="1" ht="20.45">
      <c r="A777" s="156"/>
      <c r="B777" s="150" t="str">
        <f ca="1">IF(LEN(A777)=0,"",INDEX('Smelter Look-up'!$A:$A,MATCH($A777,'Smelter Look-up'!$E:$E,0)))</f>
        <v/>
      </c>
      <c r="C777" s="153" t="str">
        <f ca="1">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 ca="1">IF(C777="",NA(),MATCH($B777&amp;$C777,'Smelter Look-up'!$J:$J,0))</f>
        <v>#N/A</v>
      </c>
      <c r="X777" s="171">
        <f t="shared" ca="1" si="36"/>
        <v>0</v>
      </c>
      <c r="AB777" s="171" t="str">
        <f t="shared" ca="1" si="37"/>
        <v/>
      </c>
    </row>
    <row r="778" spans="1:28" s="171" customFormat="1" ht="20.45">
      <c r="A778" s="156"/>
      <c r="B778" s="150" t="str">
        <f ca="1">IF(LEN(A778)=0,"",INDEX('Smelter Look-up'!$A:$A,MATCH($A778,'Smelter Look-up'!$E:$E,0)))</f>
        <v/>
      </c>
      <c r="C778" s="153" t="str">
        <f ca="1">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 ca="1">IF(C778="",NA(),MATCH($B778&amp;$C778,'Smelter Look-up'!$J:$J,0))</f>
        <v>#N/A</v>
      </c>
      <c r="X778" s="171">
        <f t="shared" ca="1" si="36"/>
        <v>0</v>
      </c>
      <c r="AB778" s="171" t="str">
        <f t="shared" ca="1" si="37"/>
        <v/>
      </c>
    </row>
    <row r="779" spans="1:28" s="171" customFormat="1" ht="20.45">
      <c r="A779" s="156"/>
      <c r="B779" s="150" t="str">
        <f ca="1">IF(LEN(A779)=0,"",INDEX('Smelter Look-up'!$A:$A,MATCH($A779,'Smelter Look-up'!$E:$E,0)))</f>
        <v/>
      </c>
      <c r="C779" s="153" t="str">
        <f ca="1">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 ca="1">IF(C779="",NA(),MATCH($B779&amp;$C779,'Smelter Look-up'!$J:$J,0))</f>
        <v>#N/A</v>
      </c>
      <c r="X779" s="171">
        <f t="shared" ca="1" si="36"/>
        <v>0</v>
      </c>
      <c r="AB779" s="171" t="str">
        <f t="shared" ca="1" si="37"/>
        <v/>
      </c>
    </row>
    <row r="780" spans="1:28" s="171" customFormat="1" ht="20.45">
      <c r="A780" s="156"/>
      <c r="B780" s="150" t="str">
        <f ca="1">IF(LEN(A780)=0,"",INDEX('Smelter Look-up'!$A:$A,MATCH($A780,'Smelter Look-up'!$E:$E,0)))</f>
        <v/>
      </c>
      <c r="C780" s="153" t="str">
        <f ca="1">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 ca="1">IF(C780="",NA(),MATCH($B780&amp;$C780,'Smelter Look-up'!$J:$J,0))</f>
        <v>#N/A</v>
      </c>
      <c r="X780" s="171">
        <f t="shared" ca="1" si="36"/>
        <v>0</v>
      </c>
      <c r="AB780" s="171" t="str">
        <f t="shared" ca="1" si="37"/>
        <v/>
      </c>
    </row>
    <row r="781" spans="1:28" s="171" customFormat="1" ht="20.45">
      <c r="A781" s="156"/>
      <c r="B781" s="150" t="str">
        <f ca="1">IF(LEN(A781)=0,"",INDEX('Smelter Look-up'!$A:$A,MATCH($A781,'Smelter Look-up'!$E:$E,0)))</f>
        <v/>
      </c>
      <c r="C781" s="153" t="str">
        <f ca="1">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 ca="1">IF(C781="",NA(),MATCH($B781&amp;$C781,'Smelter Look-up'!$J:$J,0))</f>
        <v>#N/A</v>
      </c>
      <c r="X781" s="171">
        <f t="shared" ca="1" si="36"/>
        <v>0</v>
      </c>
      <c r="AB781" s="171" t="str">
        <f t="shared" ca="1" si="37"/>
        <v/>
      </c>
    </row>
    <row r="782" spans="1:28" s="171" customFormat="1" ht="20.45">
      <c r="A782" s="156"/>
      <c r="B782" s="150" t="str">
        <f ca="1">IF(LEN(A782)=0,"",INDEX('Smelter Look-up'!$A:$A,MATCH($A782,'Smelter Look-up'!$E:$E,0)))</f>
        <v/>
      </c>
      <c r="C782" s="153" t="str">
        <f ca="1">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 ca="1">IF(C782="",NA(),MATCH($B782&amp;$C782,'Smelter Look-up'!$J:$J,0))</f>
        <v>#N/A</v>
      </c>
      <c r="X782" s="171">
        <f t="shared" ca="1" si="36"/>
        <v>0</v>
      </c>
      <c r="AB782" s="171" t="str">
        <f t="shared" ca="1" si="37"/>
        <v/>
      </c>
    </row>
    <row r="783" spans="1:28" s="171" customFormat="1" ht="20.45">
      <c r="A783" s="156"/>
      <c r="B783" s="150" t="str">
        <f ca="1">IF(LEN(A783)=0,"",INDEX('Smelter Look-up'!$A:$A,MATCH($A783,'Smelter Look-up'!$E:$E,0)))</f>
        <v/>
      </c>
      <c r="C783" s="153" t="str">
        <f ca="1">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 ca="1">IF(C783="",NA(),MATCH($B783&amp;$C783,'Smelter Look-up'!$J:$J,0))</f>
        <v>#N/A</v>
      </c>
      <c r="X783" s="171">
        <f t="shared" ca="1" si="36"/>
        <v>0</v>
      </c>
      <c r="AB783" s="171" t="str">
        <f t="shared" ca="1" si="37"/>
        <v/>
      </c>
    </row>
    <row r="784" spans="1:28" s="171" customFormat="1" ht="20.45">
      <c r="A784" s="156"/>
      <c r="B784" s="150" t="str">
        <f ca="1">IF(LEN(A784)=0,"",INDEX('Smelter Look-up'!$A:$A,MATCH($A784,'Smelter Look-up'!$E:$E,0)))</f>
        <v/>
      </c>
      <c r="C784" s="153" t="str">
        <f ca="1">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 ca="1">IF(C784="",NA(),MATCH($B784&amp;$C784,'Smelter Look-up'!$J:$J,0))</f>
        <v>#N/A</v>
      </c>
      <c r="X784" s="171">
        <f t="shared" ca="1" si="36"/>
        <v>0</v>
      </c>
      <c r="AB784" s="171" t="str">
        <f t="shared" ca="1" si="37"/>
        <v/>
      </c>
    </row>
    <row r="785" spans="1:28" s="171" customFormat="1" ht="20.45">
      <c r="A785" s="156"/>
      <c r="B785" s="150" t="str">
        <f ca="1">IF(LEN(A785)=0,"",INDEX('Smelter Look-up'!$A:$A,MATCH($A785,'Smelter Look-up'!$E:$E,0)))</f>
        <v/>
      </c>
      <c r="C785" s="153" t="str">
        <f ca="1">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 ca="1">IF(C785="",NA(),MATCH($B785&amp;$C785,'Smelter Look-up'!$J:$J,0))</f>
        <v>#N/A</v>
      </c>
      <c r="X785" s="171">
        <f t="shared" ca="1" si="36"/>
        <v>0</v>
      </c>
      <c r="AB785" s="171" t="str">
        <f t="shared" ca="1" si="37"/>
        <v/>
      </c>
    </row>
    <row r="786" spans="1:28" s="171" customFormat="1" ht="20.45">
      <c r="A786" s="156"/>
      <c r="B786" s="150" t="str">
        <f ca="1">IF(LEN(A786)=0,"",INDEX('Smelter Look-up'!$A:$A,MATCH($A786,'Smelter Look-up'!$E:$E,0)))</f>
        <v/>
      </c>
      <c r="C786" s="153" t="str">
        <f ca="1">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 ca="1">IF(C786="",NA(),MATCH($B786&amp;$C786,'Smelter Look-up'!$J:$J,0))</f>
        <v>#N/A</v>
      </c>
      <c r="X786" s="171">
        <f t="shared" ca="1" si="36"/>
        <v>0</v>
      </c>
      <c r="AB786" s="171" t="str">
        <f t="shared" ca="1" si="37"/>
        <v/>
      </c>
    </row>
    <row r="787" spans="1:28" s="171" customFormat="1" ht="20.45">
      <c r="A787" s="156"/>
      <c r="B787" s="150" t="str">
        <f ca="1">IF(LEN(A787)=0,"",INDEX('Smelter Look-up'!$A:$A,MATCH($A787,'Smelter Look-up'!$E:$E,0)))</f>
        <v/>
      </c>
      <c r="C787" s="153" t="str">
        <f ca="1">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 ca="1">IF(C787="",NA(),MATCH($B787&amp;$C787,'Smelter Look-up'!$J:$J,0))</f>
        <v>#N/A</v>
      </c>
      <c r="X787" s="171">
        <f t="shared" ca="1" si="36"/>
        <v>0</v>
      </c>
      <c r="AB787" s="171" t="str">
        <f t="shared" ca="1" si="37"/>
        <v/>
      </c>
    </row>
    <row r="788" spans="1:28" s="171" customFormat="1" ht="20.45">
      <c r="A788" s="156"/>
      <c r="B788" s="150" t="str">
        <f ca="1">IF(LEN(A788)=0,"",INDEX('Smelter Look-up'!$A:$A,MATCH($A788,'Smelter Look-up'!$E:$E,0)))</f>
        <v/>
      </c>
      <c r="C788" s="153" t="str">
        <f ca="1">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 ca="1">IF(C788="",NA(),MATCH($B788&amp;$C788,'Smelter Look-up'!$J:$J,0))</f>
        <v>#N/A</v>
      </c>
      <c r="X788" s="171">
        <f t="shared" ca="1" si="36"/>
        <v>0</v>
      </c>
      <c r="AB788" s="171" t="str">
        <f t="shared" ca="1" si="37"/>
        <v/>
      </c>
    </row>
    <row r="789" spans="1:28" s="171" customFormat="1" ht="20.45">
      <c r="A789" s="156"/>
      <c r="B789" s="150" t="str">
        <f ca="1">IF(LEN(A789)=0,"",INDEX('Smelter Look-up'!$A:$A,MATCH($A789,'Smelter Look-up'!$E:$E,0)))</f>
        <v/>
      </c>
      <c r="C789" s="153" t="str">
        <f ca="1">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 ca="1">IF(C789="",NA(),MATCH($B789&amp;$C789,'Smelter Look-up'!$J:$J,0))</f>
        <v>#N/A</v>
      </c>
      <c r="X789" s="171">
        <f t="shared" ca="1" si="36"/>
        <v>0</v>
      </c>
      <c r="AB789" s="171" t="str">
        <f t="shared" ca="1" si="37"/>
        <v/>
      </c>
    </row>
    <row r="790" spans="1:28" s="171" customFormat="1" ht="20.45">
      <c r="A790" s="156"/>
      <c r="B790" s="150" t="str">
        <f ca="1">IF(LEN(A790)=0,"",INDEX('Smelter Look-up'!$A:$A,MATCH($A790,'Smelter Look-up'!$E:$E,0)))</f>
        <v/>
      </c>
      <c r="C790" s="153" t="str">
        <f ca="1">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 ca="1">IF(C790="",NA(),MATCH($B790&amp;$C790,'Smelter Look-up'!$J:$J,0))</f>
        <v>#N/A</v>
      </c>
      <c r="X790" s="171">
        <f t="shared" ca="1" si="36"/>
        <v>0</v>
      </c>
      <c r="AB790" s="171" t="str">
        <f t="shared" ca="1" si="37"/>
        <v/>
      </c>
    </row>
    <row r="791" spans="1:28" s="171" customFormat="1" ht="20.45">
      <c r="A791" s="156"/>
      <c r="B791" s="150" t="str">
        <f ca="1">IF(LEN(A791)=0,"",INDEX('Smelter Look-up'!$A:$A,MATCH($A791,'Smelter Look-up'!$E:$E,0)))</f>
        <v/>
      </c>
      <c r="C791" s="153" t="str">
        <f ca="1">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 ca="1">IF(C791="",NA(),MATCH($B791&amp;$C791,'Smelter Look-up'!$J:$J,0))</f>
        <v>#N/A</v>
      </c>
      <c r="X791" s="171">
        <f t="shared" ca="1" si="36"/>
        <v>0</v>
      </c>
      <c r="AB791" s="171" t="str">
        <f t="shared" ca="1" si="37"/>
        <v/>
      </c>
    </row>
    <row r="792" spans="1:28" s="171" customFormat="1" ht="20.45">
      <c r="A792" s="156"/>
      <c r="B792" s="150" t="str">
        <f ca="1">IF(LEN(A792)=0,"",INDEX('Smelter Look-up'!$A:$A,MATCH($A792,'Smelter Look-up'!$E:$E,0)))</f>
        <v/>
      </c>
      <c r="C792" s="153" t="str">
        <f ca="1">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 ca="1">IF(C792="",NA(),MATCH($B792&amp;$C792,'Smelter Look-up'!$J:$J,0))</f>
        <v>#N/A</v>
      </c>
      <c r="X792" s="171">
        <f t="shared" ca="1" si="36"/>
        <v>0</v>
      </c>
      <c r="AB792" s="171" t="str">
        <f t="shared" ca="1" si="37"/>
        <v/>
      </c>
    </row>
    <row r="793" spans="1:28" s="171" customFormat="1" ht="20.45">
      <c r="A793" s="156"/>
      <c r="B793" s="150" t="str">
        <f ca="1">IF(LEN(A793)=0,"",INDEX('Smelter Look-up'!$A:$A,MATCH($A793,'Smelter Look-up'!$E:$E,0)))</f>
        <v/>
      </c>
      <c r="C793" s="153" t="str">
        <f ca="1">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 ca="1">IF(C793="",NA(),MATCH($B793&amp;$C793,'Smelter Look-up'!$J:$J,0))</f>
        <v>#N/A</v>
      </c>
      <c r="X793" s="171">
        <f t="shared" ca="1" si="36"/>
        <v>0</v>
      </c>
      <c r="AB793" s="171" t="str">
        <f t="shared" ca="1" si="37"/>
        <v/>
      </c>
    </row>
    <row r="794" spans="1:28" s="171" customFormat="1" ht="20.45">
      <c r="A794" s="156"/>
      <c r="B794" s="150" t="str">
        <f ca="1">IF(LEN(A794)=0,"",INDEX('Smelter Look-up'!$A:$A,MATCH($A794,'Smelter Look-up'!$E:$E,0)))</f>
        <v/>
      </c>
      <c r="C794" s="153" t="str">
        <f ca="1">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 ca="1">IF(C794="",NA(),MATCH($B794&amp;$C794,'Smelter Look-up'!$J:$J,0))</f>
        <v>#N/A</v>
      </c>
      <c r="X794" s="171">
        <f t="shared" ca="1" si="36"/>
        <v>0</v>
      </c>
      <c r="AB794" s="171" t="str">
        <f t="shared" ca="1" si="37"/>
        <v/>
      </c>
    </row>
    <row r="795" spans="1:28" s="171" customFormat="1" ht="20.45">
      <c r="A795" s="156"/>
      <c r="B795" s="150" t="str">
        <f ca="1">IF(LEN(A795)=0,"",INDEX('Smelter Look-up'!$A:$A,MATCH($A795,'Smelter Look-up'!$E:$E,0)))</f>
        <v/>
      </c>
      <c r="C795" s="153" t="str">
        <f ca="1">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 ca="1">IF(C795="",NA(),MATCH($B795&amp;$C795,'Smelter Look-up'!$J:$J,0))</f>
        <v>#N/A</v>
      </c>
      <c r="X795" s="171">
        <f t="shared" ca="1" si="36"/>
        <v>0</v>
      </c>
      <c r="AB795" s="171" t="str">
        <f t="shared" ca="1" si="37"/>
        <v/>
      </c>
    </row>
    <row r="796" spans="1:28" s="171" customFormat="1" ht="20.45">
      <c r="A796" s="156"/>
      <c r="B796" s="150" t="str">
        <f ca="1">IF(LEN(A796)=0,"",INDEX('Smelter Look-up'!$A:$A,MATCH($A796,'Smelter Look-up'!$E:$E,0)))</f>
        <v/>
      </c>
      <c r="C796" s="153" t="str">
        <f ca="1">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 ca="1">IF(C796="",NA(),MATCH($B796&amp;$C796,'Smelter Look-up'!$J:$J,0))</f>
        <v>#N/A</v>
      </c>
      <c r="X796" s="171">
        <f t="shared" ca="1" si="36"/>
        <v>0</v>
      </c>
      <c r="AB796" s="171" t="str">
        <f t="shared" ca="1" si="37"/>
        <v/>
      </c>
    </row>
    <row r="797" spans="1:28" s="171" customFormat="1" ht="20.45">
      <c r="A797" s="156"/>
      <c r="B797" s="150" t="str">
        <f ca="1">IF(LEN(A797)=0,"",INDEX('Smelter Look-up'!$A:$A,MATCH($A797,'Smelter Look-up'!$E:$E,0)))</f>
        <v/>
      </c>
      <c r="C797" s="153" t="str">
        <f ca="1">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 ca="1">IF(C797="",NA(),MATCH($B797&amp;$C797,'Smelter Look-up'!$J:$J,0))</f>
        <v>#N/A</v>
      </c>
      <c r="X797" s="171">
        <f t="shared" ca="1" si="36"/>
        <v>0</v>
      </c>
      <c r="AB797" s="171" t="str">
        <f t="shared" ca="1" si="37"/>
        <v/>
      </c>
    </row>
    <row r="798" spans="1:28" s="171" customFormat="1" ht="20.45">
      <c r="A798" s="156"/>
      <c r="B798" s="150" t="str">
        <f ca="1">IF(LEN(A798)=0,"",INDEX('Smelter Look-up'!$A:$A,MATCH($A798,'Smelter Look-up'!$E:$E,0)))</f>
        <v/>
      </c>
      <c r="C798" s="153" t="str">
        <f ca="1">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 ca="1">IF(C798="",NA(),MATCH($B798&amp;$C798,'Smelter Look-up'!$J:$J,0))</f>
        <v>#N/A</v>
      </c>
      <c r="X798" s="171">
        <f t="shared" ca="1" si="36"/>
        <v>0</v>
      </c>
      <c r="AB798" s="171" t="str">
        <f t="shared" ca="1" si="37"/>
        <v/>
      </c>
    </row>
    <row r="799" spans="1:28" s="171" customFormat="1" ht="20.45">
      <c r="A799" s="156"/>
      <c r="B799" s="150" t="str">
        <f ca="1">IF(LEN(A799)=0,"",INDEX('Smelter Look-up'!$A:$A,MATCH($A799,'Smelter Look-up'!$E:$E,0)))</f>
        <v/>
      </c>
      <c r="C799" s="153" t="str">
        <f ca="1">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 ca="1">IF(C799="",NA(),MATCH($B799&amp;$C799,'Smelter Look-up'!$J:$J,0))</f>
        <v>#N/A</v>
      </c>
      <c r="X799" s="171">
        <f t="shared" ca="1" si="36"/>
        <v>0</v>
      </c>
      <c r="AB799" s="171" t="str">
        <f t="shared" ca="1" si="37"/>
        <v/>
      </c>
    </row>
    <row r="800" spans="1:28" s="171" customFormat="1" ht="20.45">
      <c r="A800" s="156"/>
      <c r="B800" s="150" t="str">
        <f ca="1">IF(LEN(A800)=0,"",INDEX('Smelter Look-up'!$A:$A,MATCH($A800,'Smelter Look-up'!$E:$E,0)))</f>
        <v/>
      </c>
      <c r="C800" s="153" t="str">
        <f ca="1">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 ca="1">IF(C800="",NA(),MATCH($B800&amp;$C800,'Smelter Look-up'!$J:$J,0))</f>
        <v>#N/A</v>
      </c>
      <c r="X800" s="171">
        <f t="shared" ca="1" si="36"/>
        <v>0</v>
      </c>
      <c r="AB800" s="171" t="str">
        <f t="shared" ca="1" si="37"/>
        <v/>
      </c>
    </row>
    <row r="801" spans="1:28" s="171" customFormat="1" ht="20.45">
      <c r="A801" s="156"/>
      <c r="B801" s="150" t="str">
        <f ca="1">IF(LEN(A801)=0,"",INDEX('Smelter Look-up'!$A:$A,MATCH($A801,'Smelter Look-up'!$E:$E,0)))</f>
        <v/>
      </c>
      <c r="C801" s="153" t="str">
        <f ca="1">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 ca="1">IF(C801="",NA(),MATCH($B801&amp;$C801,'Smelter Look-up'!$J:$J,0))</f>
        <v>#N/A</v>
      </c>
      <c r="X801" s="171">
        <f t="shared" ca="1" si="36"/>
        <v>0</v>
      </c>
      <c r="AB801" s="171" t="str">
        <f t="shared" ca="1" si="37"/>
        <v/>
      </c>
    </row>
    <row r="802" spans="1:28" s="171" customFormat="1" ht="20.45">
      <c r="A802" s="156"/>
      <c r="B802" s="150" t="str">
        <f ca="1">IF(LEN(A802)=0,"",INDEX('Smelter Look-up'!$A:$A,MATCH($A802,'Smelter Look-up'!$E:$E,0)))</f>
        <v/>
      </c>
      <c r="C802" s="153" t="str">
        <f ca="1">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 ca="1">IF(C802="",NA(),MATCH($B802&amp;$C802,'Smelter Look-up'!$J:$J,0))</f>
        <v>#N/A</v>
      </c>
      <c r="X802" s="171">
        <f t="shared" ca="1" si="36"/>
        <v>0</v>
      </c>
      <c r="AB802" s="171" t="str">
        <f t="shared" ca="1" si="37"/>
        <v/>
      </c>
    </row>
    <row r="803" spans="1:28" s="171" customFormat="1" ht="20.45">
      <c r="A803" s="156"/>
      <c r="B803" s="150" t="str">
        <f ca="1">IF(LEN(A803)=0,"",INDEX('Smelter Look-up'!$A:$A,MATCH($A803,'Smelter Look-up'!$E:$E,0)))</f>
        <v/>
      </c>
      <c r="C803" s="153" t="str">
        <f ca="1">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 ca="1">IF(C803="",NA(),MATCH($B803&amp;$C803,'Smelter Look-up'!$J:$J,0))</f>
        <v>#N/A</v>
      </c>
      <c r="X803" s="171">
        <f t="shared" ca="1" si="36"/>
        <v>0</v>
      </c>
      <c r="AB803" s="171" t="str">
        <f t="shared" ca="1" si="37"/>
        <v/>
      </c>
    </row>
    <row r="804" spans="1:28" s="171" customFormat="1" ht="20.45">
      <c r="A804" s="156"/>
      <c r="B804" s="150" t="str">
        <f ca="1">IF(LEN(A804)=0,"",INDEX('Smelter Look-up'!$A:$A,MATCH($A804,'Smelter Look-up'!$E:$E,0)))</f>
        <v/>
      </c>
      <c r="C804" s="153" t="str">
        <f ca="1">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 ca="1">IF(C804="",NA(),MATCH($B804&amp;$C804,'Smelter Look-up'!$J:$J,0))</f>
        <v>#N/A</v>
      </c>
      <c r="X804" s="171">
        <f t="shared" ca="1" si="36"/>
        <v>0</v>
      </c>
      <c r="AB804" s="171" t="str">
        <f t="shared" ca="1" si="37"/>
        <v/>
      </c>
    </row>
    <row r="805" spans="1:28" s="171" customFormat="1" ht="20.45">
      <c r="A805" s="156"/>
      <c r="B805" s="150" t="str">
        <f ca="1">IF(LEN(A805)=0,"",INDEX('Smelter Look-up'!$A:$A,MATCH($A805,'Smelter Look-up'!$E:$E,0)))</f>
        <v/>
      </c>
      <c r="C805" s="153" t="str">
        <f ca="1">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 ca="1">IF(C805="",NA(),MATCH($B805&amp;$C805,'Smelter Look-up'!$J:$J,0))</f>
        <v>#N/A</v>
      </c>
      <c r="X805" s="171">
        <f t="shared" ca="1" si="36"/>
        <v>0</v>
      </c>
      <c r="AB805" s="171" t="str">
        <f t="shared" ca="1" si="37"/>
        <v/>
      </c>
    </row>
    <row r="806" spans="1:28" s="171" customFormat="1" ht="20.45">
      <c r="A806" s="156"/>
      <c r="B806" s="150" t="str">
        <f ca="1">IF(LEN(A806)=0,"",INDEX('Smelter Look-up'!$A:$A,MATCH($A806,'Smelter Look-up'!$E:$E,0)))</f>
        <v/>
      </c>
      <c r="C806" s="153" t="str">
        <f ca="1">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 ca="1">IF(C806="",NA(),MATCH($B806&amp;$C806,'Smelter Look-up'!$J:$J,0))</f>
        <v>#N/A</v>
      </c>
      <c r="X806" s="171">
        <f t="shared" ca="1" si="36"/>
        <v>0</v>
      </c>
      <c r="AB806" s="171" t="str">
        <f t="shared" ca="1" si="37"/>
        <v/>
      </c>
    </row>
    <row r="807" spans="1:28" s="171" customFormat="1" ht="20.45">
      <c r="A807" s="156"/>
      <c r="B807" s="150" t="str">
        <f ca="1">IF(LEN(A807)=0,"",INDEX('Smelter Look-up'!$A:$A,MATCH($A807,'Smelter Look-up'!$E:$E,0)))</f>
        <v/>
      </c>
      <c r="C807" s="153" t="str">
        <f ca="1">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 ca="1">IF(C807="",NA(),MATCH($B807&amp;$C807,'Smelter Look-up'!$J:$J,0))</f>
        <v>#N/A</v>
      </c>
      <c r="X807" s="171">
        <f t="shared" ca="1" si="36"/>
        <v>0</v>
      </c>
      <c r="AB807" s="171" t="str">
        <f t="shared" ca="1" si="37"/>
        <v/>
      </c>
    </row>
    <row r="808" spans="1:28" s="171" customFormat="1" ht="20.45">
      <c r="A808" s="156"/>
      <c r="B808" s="150" t="str">
        <f ca="1">IF(LEN(A808)=0,"",INDEX('Smelter Look-up'!$A:$A,MATCH($A808,'Smelter Look-up'!$E:$E,0)))</f>
        <v/>
      </c>
      <c r="C808" s="153" t="str">
        <f ca="1">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 ca="1">IF(C808="",NA(),MATCH($B808&amp;$C808,'Smelter Look-up'!$J:$J,0))</f>
        <v>#N/A</v>
      </c>
      <c r="X808" s="171">
        <f t="shared" ca="1" si="36"/>
        <v>0</v>
      </c>
      <c r="AB808" s="171" t="str">
        <f t="shared" ca="1" si="37"/>
        <v/>
      </c>
    </row>
    <row r="809" spans="1:28" s="171" customFormat="1" ht="20.45">
      <c r="A809" s="156"/>
      <c r="B809" s="150" t="str">
        <f ca="1">IF(LEN(A809)=0,"",INDEX('Smelter Look-up'!$A:$A,MATCH($A809,'Smelter Look-up'!$E:$E,0)))</f>
        <v/>
      </c>
      <c r="C809" s="153" t="str">
        <f ca="1">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 ca="1">IF(C809="",NA(),MATCH($B809&amp;$C809,'Smelter Look-up'!$J:$J,0))</f>
        <v>#N/A</v>
      </c>
      <c r="X809" s="171">
        <f t="shared" ca="1" si="36"/>
        <v>0</v>
      </c>
      <c r="AB809" s="171" t="str">
        <f t="shared" ca="1" si="37"/>
        <v/>
      </c>
    </row>
    <row r="810" spans="1:28" s="171" customFormat="1" ht="20.45">
      <c r="A810" s="156"/>
      <c r="B810" s="150" t="str">
        <f ca="1">IF(LEN(A810)=0,"",INDEX('Smelter Look-up'!$A:$A,MATCH($A810,'Smelter Look-up'!$E:$E,0)))</f>
        <v/>
      </c>
      <c r="C810" s="153" t="str">
        <f ca="1">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 ca="1">IF(C810="",NA(),MATCH($B810&amp;$C810,'Smelter Look-up'!$J:$J,0))</f>
        <v>#N/A</v>
      </c>
      <c r="X810" s="171">
        <f t="shared" ca="1" si="36"/>
        <v>0</v>
      </c>
      <c r="AB810" s="171" t="str">
        <f t="shared" ca="1" si="37"/>
        <v/>
      </c>
    </row>
    <row r="811" spans="1:28" s="171" customFormat="1" ht="20.45">
      <c r="A811" s="156"/>
      <c r="B811" s="150" t="str">
        <f ca="1">IF(LEN(A811)=0,"",INDEX('Smelter Look-up'!$A:$A,MATCH($A811,'Smelter Look-up'!$E:$E,0)))</f>
        <v/>
      </c>
      <c r="C811" s="153" t="str">
        <f ca="1">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 ca="1">IF(C811="",NA(),MATCH($B811&amp;$C811,'Smelter Look-up'!$J:$J,0))</f>
        <v>#N/A</v>
      </c>
      <c r="X811" s="171">
        <f t="shared" ca="1" si="36"/>
        <v>0</v>
      </c>
      <c r="AB811" s="171" t="str">
        <f t="shared" ca="1" si="37"/>
        <v/>
      </c>
    </row>
    <row r="812" spans="1:28" s="171" customFormat="1" ht="20.45">
      <c r="A812" s="156"/>
      <c r="B812" s="150" t="str">
        <f ca="1">IF(LEN(A812)=0,"",INDEX('Smelter Look-up'!$A:$A,MATCH($A812,'Smelter Look-up'!$E:$E,0)))</f>
        <v/>
      </c>
      <c r="C812" s="153" t="str">
        <f ca="1">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 ca="1">IF(C812="",NA(),MATCH($B812&amp;$C812,'Smelter Look-up'!$J:$J,0))</f>
        <v>#N/A</v>
      </c>
      <c r="X812" s="171">
        <f t="shared" ca="1" si="36"/>
        <v>0</v>
      </c>
      <c r="AB812" s="171" t="str">
        <f t="shared" ca="1" si="37"/>
        <v/>
      </c>
    </row>
    <row r="813" spans="1:28" s="171" customFormat="1" ht="20.45">
      <c r="A813" s="156"/>
      <c r="B813" s="150" t="str">
        <f ca="1">IF(LEN(A813)=0,"",INDEX('Smelter Look-up'!$A:$A,MATCH($A813,'Smelter Look-up'!$E:$E,0)))</f>
        <v/>
      </c>
      <c r="C813" s="153" t="str">
        <f ca="1">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 ca="1">IF(C813="",NA(),MATCH($B813&amp;$C813,'Smelter Look-up'!$J:$J,0))</f>
        <v>#N/A</v>
      </c>
      <c r="X813" s="171">
        <f t="shared" ca="1" si="36"/>
        <v>0</v>
      </c>
      <c r="AB813" s="171" t="str">
        <f t="shared" ca="1" si="37"/>
        <v/>
      </c>
    </row>
    <row r="814" spans="1:28" s="171" customFormat="1" ht="20.45">
      <c r="A814" s="156"/>
      <c r="B814" s="150" t="str">
        <f ca="1">IF(LEN(A814)=0,"",INDEX('Smelter Look-up'!$A:$A,MATCH($A814,'Smelter Look-up'!$E:$E,0)))</f>
        <v/>
      </c>
      <c r="C814" s="153" t="str">
        <f ca="1">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 ca="1">IF(C814="",NA(),MATCH($B814&amp;$C814,'Smelter Look-up'!$J:$J,0))</f>
        <v>#N/A</v>
      </c>
      <c r="X814" s="171">
        <f t="shared" ca="1" si="36"/>
        <v>0</v>
      </c>
      <c r="AB814" s="171" t="str">
        <f t="shared" ca="1" si="37"/>
        <v/>
      </c>
    </row>
    <row r="815" spans="1:28" s="171" customFormat="1" ht="20.45">
      <c r="A815" s="156"/>
      <c r="B815" s="150" t="str">
        <f ca="1">IF(LEN(A815)=0,"",INDEX('Smelter Look-up'!$A:$A,MATCH($A815,'Smelter Look-up'!$E:$E,0)))</f>
        <v/>
      </c>
      <c r="C815" s="153" t="str">
        <f ca="1">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 ca="1">IF(C815="",NA(),MATCH($B815&amp;$C815,'Smelter Look-up'!$J:$J,0))</f>
        <v>#N/A</v>
      </c>
      <c r="X815" s="171">
        <f t="shared" ca="1" si="36"/>
        <v>0</v>
      </c>
      <c r="AB815" s="171" t="str">
        <f t="shared" ca="1" si="37"/>
        <v/>
      </c>
    </row>
    <row r="816" spans="1:28" s="171" customFormat="1" ht="20.45">
      <c r="A816" s="156"/>
      <c r="B816" s="150" t="str">
        <f ca="1">IF(LEN(A816)=0,"",INDEX('Smelter Look-up'!$A:$A,MATCH($A816,'Smelter Look-up'!$E:$E,0)))</f>
        <v/>
      </c>
      <c r="C816" s="153" t="str">
        <f ca="1">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 ca="1">IF(C816="",NA(),MATCH($B816&amp;$C816,'Smelter Look-up'!$J:$J,0))</f>
        <v>#N/A</v>
      </c>
      <c r="X816" s="171">
        <f t="shared" ca="1" si="36"/>
        <v>0</v>
      </c>
      <c r="AB816" s="171" t="str">
        <f t="shared" ca="1" si="37"/>
        <v/>
      </c>
    </row>
    <row r="817" spans="1:28" s="171" customFormat="1" ht="20.45">
      <c r="A817" s="156"/>
      <c r="B817" s="150" t="str">
        <f ca="1">IF(LEN(A817)=0,"",INDEX('Smelter Look-up'!$A:$A,MATCH($A817,'Smelter Look-up'!$E:$E,0)))</f>
        <v/>
      </c>
      <c r="C817" s="153" t="str">
        <f ca="1">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 ca="1">IF(C817="",NA(),MATCH($B817&amp;$C817,'Smelter Look-up'!$J:$J,0))</f>
        <v>#N/A</v>
      </c>
      <c r="X817" s="171">
        <f t="shared" ca="1" si="36"/>
        <v>0</v>
      </c>
      <c r="AB817" s="171" t="str">
        <f t="shared" ca="1" si="37"/>
        <v/>
      </c>
    </row>
    <row r="818" spans="1:28" s="171" customFormat="1" ht="20.45">
      <c r="A818" s="156"/>
      <c r="B818" s="150" t="str">
        <f ca="1">IF(LEN(A818)=0,"",INDEX('Smelter Look-up'!$A:$A,MATCH($A818,'Smelter Look-up'!$E:$E,0)))</f>
        <v/>
      </c>
      <c r="C818" s="153" t="str">
        <f ca="1">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 ca="1">IF(C818="",NA(),MATCH($B818&amp;$C818,'Smelter Look-up'!$J:$J,0))</f>
        <v>#N/A</v>
      </c>
      <c r="X818" s="171">
        <f t="shared" ca="1" si="36"/>
        <v>0</v>
      </c>
      <c r="AB818" s="171" t="str">
        <f t="shared" ca="1" si="37"/>
        <v/>
      </c>
    </row>
    <row r="819" spans="1:28" s="171" customFormat="1" ht="20.45">
      <c r="A819" s="156"/>
      <c r="B819" s="150" t="str">
        <f ca="1">IF(LEN(A819)=0,"",INDEX('Smelter Look-up'!$A:$A,MATCH($A819,'Smelter Look-up'!$E:$E,0)))</f>
        <v/>
      </c>
      <c r="C819" s="153" t="str">
        <f ca="1">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 ca="1">IF(C819="",NA(),MATCH($B819&amp;$C819,'Smelter Look-up'!$J:$J,0))</f>
        <v>#N/A</v>
      </c>
      <c r="X819" s="171">
        <f t="shared" ca="1" si="36"/>
        <v>0</v>
      </c>
      <c r="AB819" s="171" t="str">
        <f t="shared" ca="1" si="37"/>
        <v/>
      </c>
    </row>
    <row r="820" spans="1:28" s="171" customFormat="1" ht="20.45">
      <c r="A820" s="156"/>
      <c r="B820" s="150" t="str">
        <f ca="1">IF(LEN(A820)=0,"",INDEX('Smelter Look-up'!$A:$A,MATCH($A820,'Smelter Look-up'!$E:$E,0)))</f>
        <v/>
      </c>
      <c r="C820" s="153" t="str">
        <f ca="1">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 ca="1">IF(C820="",NA(),MATCH($B820&amp;$C820,'Smelter Look-up'!$J:$J,0))</f>
        <v>#N/A</v>
      </c>
      <c r="X820" s="171">
        <f t="shared" ca="1" si="36"/>
        <v>0</v>
      </c>
      <c r="AB820" s="171" t="str">
        <f t="shared" ca="1" si="37"/>
        <v/>
      </c>
    </row>
    <row r="821" spans="1:28" s="171" customFormat="1" ht="20.45">
      <c r="A821" s="156"/>
      <c r="B821" s="150" t="str">
        <f ca="1">IF(LEN(A821)=0,"",INDEX('Smelter Look-up'!$A:$A,MATCH($A821,'Smelter Look-up'!$E:$E,0)))</f>
        <v/>
      </c>
      <c r="C821" s="153" t="str">
        <f ca="1">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 ca="1">IF(C821="",NA(),MATCH($B821&amp;$C821,'Smelter Look-up'!$J:$J,0))</f>
        <v>#N/A</v>
      </c>
      <c r="X821" s="171">
        <f t="shared" ca="1" si="36"/>
        <v>0</v>
      </c>
      <c r="AB821" s="171" t="str">
        <f t="shared" ca="1" si="37"/>
        <v/>
      </c>
    </row>
    <row r="822" spans="1:28" s="171" customFormat="1" ht="20.45">
      <c r="A822" s="156"/>
      <c r="B822" s="150" t="str">
        <f ca="1">IF(LEN(A822)=0,"",INDEX('Smelter Look-up'!$A:$A,MATCH($A822,'Smelter Look-up'!$E:$E,0)))</f>
        <v/>
      </c>
      <c r="C822" s="153" t="str">
        <f ca="1">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 ca="1">IF(C822="",NA(),MATCH($B822&amp;$C822,'Smelter Look-up'!$J:$J,0))</f>
        <v>#N/A</v>
      </c>
      <c r="X822" s="171">
        <f t="shared" ca="1" si="36"/>
        <v>0</v>
      </c>
      <c r="AB822" s="171" t="str">
        <f t="shared" ca="1" si="37"/>
        <v/>
      </c>
    </row>
    <row r="823" spans="1:28" s="171" customFormat="1" ht="20.45">
      <c r="A823" s="156"/>
      <c r="B823" s="150" t="str">
        <f ca="1">IF(LEN(A823)=0,"",INDEX('Smelter Look-up'!$A:$A,MATCH($A823,'Smelter Look-up'!$E:$E,0)))</f>
        <v/>
      </c>
      <c r="C823" s="153" t="str">
        <f ca="1">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 ca="1">IF(C823="",NA(),MATCH($B823&amp;$C823,'Smelter Look-up'!$J:$J,0))</f>
        <v>#N/A</v>
      </c>
      <c r="X823" s="171">
        <f t="shared" ca="1" si="36"/>
        <v>0</v>
      </c>
      <c r="AB823" s="171" t="str">
        <f t="shared" ca="1" si="37"/>
        <v/>
      </c>
    </row>
    <row r="824" spans="1:28" s="171" customFormat="1" ht="20.45">
      <c r="A824" s="156"/>
      <c r="B824" s="150" t="str">
        <f ca="1">IF(LEN(A824)=0,"",INDEX('Smelter Look-up'!$A:$A,MATCH($A824,'Smelter Look-up'!$E:$E,0)))</f>
        <v/>
      </c>
      <c r="C824" s="153" t="str">
        <f ca="1">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 ca="1">IF(C824="",NA(),MATCH($B824&amp;$C824,'Smelter Look-up'!$J:$J,0))</f>
        <v>#N/A</v>
      </c>
      <c r="X824" s="171">
        <f t="shared" ca="1" si="36"/>
        <v>0</v>
      </c>
      <c r="AB824" s="171" t="str">
        <f t="shared" ca="1" si="37"/>
        <v/>
      </c>
    </row>
    <row r="825" spans="1:28" s="171" customFormat="1" ht="20.45">
      <c r="A825" s="156"/>
      <c r="B825" s="150" t="str">
        <f ca="1">IF(LEN(A825)=0,"",INDEX('Smelter Look-up'!$A:$A,MATCH($A825,'Smelter Look-up'!$E:$E,0)))</f>
        <v/>
      </c>
      <c r="C825" s="153" t="str">
        <f ca="1">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 ca="1">IF(C825="",NA(),MATCH($B825&amp;$C825,'Smelter Look-up'!$J:$J,0))</f>
        <v>#N/A</v>
      </c>
      <c r="X825" s="171">
        <f t="shared" ca="1" si="36"/>
        <v>0</v>
      </c>
      <c r="AB825" s="171" t="str">
        <f t="shared" ca="1" si="37"/>
        <v/>
      </c>
    </row>
    <row r="826" spans="1:28" s="171" customFormat="1" ht="20.45">
      <c r="A826" s="156"/>
      <c r="B826" s="150" t="str">
        <f ca="1">IF(LEN(A826)=0,"",INDEX('Smelter Look-up'!$A:$A,MATCH($A826,'Smelter Look-up'!$E:$E,0)))</f>
        <v/>
      </c>
      <c r="C826" s="153" t="str">
        <f ca="1">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 ca="1">IF(C826="",NA(),MATCH($B826&amp;$C826,'Smelter Look-up'!$J:$J,0))</f>
        <v>#N/A</v>
      </c>
      <c r="X826" s="171">
        <f t="shared" ca="1" si="36"/>
        <v>0</v>
      </c>
      <c r="AB826" s="171" t="str">
        <f t="shared" ca="1" si="37"/>
        <v/>
      </c>
    </row>
    <row r="827" spans="1:28" s="171" customFormat="1" ht="20.45">
      <c r="A827" s="156"/>
      <c r="B827" s="150" t="str">
        <f ca="1">IF(LEN(A827)=0,"",INDEX('Smelter Look-up'!$A:$A,MATCH($A827,'Smelter Look-up'!$E:$E,0)))</f>
        <v/>
      </c>
      <c r="C827" s="153" t="str">
        <f ca="1">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 ca="1">IF(C827="",NA(),MATCH($B827&amp;$C827,'Smelter Look-up'!$J:$J,0))</f>
        <v>#N/A</v>
      </c>
      <c r="X827" s="171">
        <f t="shared" ca="1" si="36"/>
        <v>0</v>
      </c>
      <c r="AB827" s="171" t="str">
        <f t="shared" ca="1" si="37"/>
        <v/>
      </c>
    </row>
    <row r="828" spans="1:28" s="171" customFormat="1" ht="20.45">
      <c r="A828" s="156"/>
      <c r="B828" s="150" t="str">
        <f ca="1">IF(LEN(A828)=0,"",INDEX('Smelter Look-up'!$A:$A,MATCH($A828,'Smelter Look-up'!$E:$E,0)))</f>
        <v/>
      </c>
      <c r="C828" s="153" t="str">
        <f ca="1">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 ca="1">IF(C828="",NA(),MATCH($B828&amp;$C828,'Smelter Look-up'!$J:$J,0))</f>
        <v>#N/A</v>
      </c>
      <c r="X828" s="171">
        <f t="shared" ca="1" si="36"/>
        <v>0</v>
      </c>
      <c r="AB828" s="171" t="str">
        <f t="shared" ca="1" si="37"/>
        <v/>
      </c>
    </row>
    <row r="829" spans="1:28" s="171" customFormat="1" ht="20.45">
      <c r="A829" s="156"/>
      <c r="B829" s="150" t="str">
        <f ca="1">IF(LEN(A829)=0,"",INDEX('Smelter Look-up'!$A:$A,MATCH($A829,'Smelter Look-up'!$E:$E,0)))</f>
        <v/>
      </c>
      <c r="C829" s="153" t="str">
        <f ca="1">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 ca="1">IF(C829="",NA(),MATCH($B829&amp;$C829,'Smelter Look-up'!$J:$J,0))</f>
        <v>#N/A</v>
      </c>
      <c r="X829" s="171">
        <f t="shared" ca="1" si="36"/>
        <v>0</v>
      </c>
      <c r="AB829" s="171" t="str">
        <f t="shared" ca="1" si="37"/>
        <v/>
      </c>
    </row>
    <row r="830" spans="1:28" s="171" customFormat="1" ht="20.45">
      <c r="A830" s="156"/>
      <c r="B830" s="150" t="str">
        <f ca="1">IF(LEN(A830)=0,"",INDEX('Smelter Look-up'!$A:$A,MATCH($A830,'Smelter Look-up'!$E:$E,0)))</f>
        <v/>
      </c>
      <c r="C830" s="153" t="str">
        <f ca="1">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 ca="1">IF(C830="",NA(),MATCH($B830&amp;$C830,'Smelter Look-up'!$J:$J,0))</f>
        <v>#N/A</v>
      </c>
      <c r="X830" s="171">
        <f t="shared" ca="1" si="36"/>
        <v>0</v>
      </c>
      <c r="AB830" s="171" t="str">
        <f t="shared" ca="1" si="37"/>
        <v/>
      </c>
    </row>
    <row r="831" spans="1:28" s="171" customFormat="1" ht="20.45">
      <c r="A831" s="156"/>
      <c r="B831" s="150" t="str">
        <f ca="1">IF(LEN(A831)=0,"",INDEX('Smelter Look-up'!$A:$A,MATCH($A831,'Smelter Look-up'!$E:$E,0)))</f>
        <v/>
      </c>
      <c r="C831" s="153" t="str">
        <f ca="1">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 ca="1">IF(C831="",NA(),MATCH($B831&amp;$C831,'Smelter Look-up'!$J:$J,0))</f>
        <v>#N/A</v>
      </c>
      <c r="X831" s="171">
        <f t="shared" ref="X831:X894" ca="1" si="39">IF(AND(C831="Smelter not listed",OR(LEN(D831)=0,LEN(E831)=0)),1,0)</f>
        <v>0</v>
      </c>
      <c r="AB831" s="171" t="str">
        <f t="shared" ref="AB831:AB894" ca="1" si="40">B831&amp;C831</f>
        <v/>
      </c>
    </row>
    <row r="832" spans="1:28" s="171" customFormat="1" ht="20.45">
      <c r="A832" s="156"/>
      <c r="B832" s="150" t="str">
        <f ca="1">IF(LEN(A832)=0,"",INDEX('Smelter Look-up'!$A:$A,MATCH($A832,'Smelter Look-up'!$E:$E,0)))</f>
        <v/>
      </c>
      <c r="C832" s="153" t="str">
        <f ca="1">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 ca="1">IF(C832="",NA(),MATCH($B832&amp;$C832,'Smelter Look-up'!$J:$J,0))</f>
        <v>#N/A</v>
      </c>
      <c r="X832" s="171">
        <f t="shared" ca="1" si="39"/>
        <v>0</v>
      </c>
      <c r="AB832" s="171" t="str">
        <f t="shared" ca="1" si="40"/>
        <v/>
      </c>
    </row>
    <row r="833" spans="1:28" s="171" customFormat="1" ht="20.45">
      <c r="A833" s="156"/>
      <c r="B833" s="150" t="str">
        <f ca="1">IF(LEN(A833)=0,"",INDEX('Smelter Look-up'!$A:$A,MATCH($A833,'Smelter Look-up'!$E:$E,0)))</f>
        <v/>
      </c>
      <c r="C833" s="153" t="str">
        <f ca="1">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 ca="1">IF(C833="",NA(),MATCH($B833&amp;$C833,'Smelter Look-up'!$J:$J,0))</f>
        <v>#N/A</v>
      </c>
      <c r="X833" s="171">
        <f t="shared" ca="1" si="39"/>
        <v>0</v>
      </c>
      <c r="AB833" s="171" t="str">
        <f t="shared" ca="1" si="40"/>
        <v/>
      </c>
    </row>
    <row r="834" spans="1:28" s="171" customFormat="1" ht="20.45">
      <c r="A834" s="156"/>
      <c r="B834" s="150" t="str">
        <f ca="1">IF(LEN(A834)=0,"",INDEX('Smelter Look-up'!$A:$A,MATCH($A834,'Smelter Look-up'!$E:$E,0)))</f>
        <v/>
      </c>
      <c r="C834" s="153" t="str">
        <f ca="1">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 ca="1">IF(C834="",NA(),MATCH($B834&amp;$C834,'Smelter Look-up'!$J:$J,0))</f>
        <v>#N/A</v>
      </c>
      <c r="X834" s="171">
        <f t="shared" ca="1" si="39"/>
        <v>0</v>
      </c>
      <c r="AB834" s="171" t="str">
        <f t="shared" ca="1" si="40"/>
        <v/>
      </c>
    </row>
    <row r="835" spans="1:28" s="171" customFormat="1" ht="20.45">
      <c r="A835" s="156"/>
      <c r="B835" s="150" t="str">
        <f ca="1">IF(LEN(A835)=0,"",INDEX('Smelter Look-up'!$A:$A,MATCH($A835,'Smelter Look-up'!$E:$E,0)))</f>
        <v/>
      </c>
      <c r="C835" s="153" t="str">
        <f ca="1">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 ca="1">IF(C835="",NA(),MATCH($B835&amp;$C835,'Smelter Look-up'!$J:$J,0))</f>
        <v>#N/A</v>
      </c>
      <c r="X835" s="171">
        <f t="shared" ca="1" si="39"/>
        <v>0</v>
      </c>
      <c r="AB835" s="171" t="str">
        <f t="shared" ca="1" si="40"/>
        <v/>
      </c>
    </row>
    <row r="836" spans="1:28" s="171" customFormat="1" ht="20.45">
      <c r="A836" s="156"/>
      <c r="B836" s="150" t="str">
        <f ca="1">IF(LEN(A836)=0,"",INDEX('Smelter Look-up'!$A:$A,MATCH($A836,'Smelter Look-up'!$E:$E,0)))</f>
        <v/>
      </c>
      <c r="C836" s="153" t="str">
        <f ca="1">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 ca="1">IF(C836="",NA(),MATCH($B836&amp;$C836,'Smelter Look-up'!$J:$J,0))</f>
        <v>#N/A</v>
      </c>
      <c r="X836" s="171">
        <f t="shared" ca="1" si="39"/>
        <v>0</v>
      </c>
      <c r="AB836" s="171" t="str">
        <f t="shared" ca="1" si="40"/>
        <v/>
      </c>
    </row>
    <row r="837" spans="1:28" s="171" customFormat="1" ht="20.45">
      <c r="A837" s="156"/>
      <c r="B837" s="150" t="str">
        <f ca="1">IF(LEN(A837)=0,"",INDEX('Smelter Look-up'!$A:$A,MATCH($A837,'Smelter Look-up'!$E:$E,0)))</f>
        <v/>
      </c>
      <c r="C837" s="153" t="str">
        <f ca="1">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 ca="1">IF(C837="",NA(),MATCH($B837&amp;$C837,'Smelter Look-up'!$J:$J,0))</f>
        <v>#N/A</v>
      </c>
      <c r="X837" s="171">
        <f t="shared" ca="1" si="39"/>
        <v>0</v>
      </c>
      <c r="AB837" s="171" t="str">
        <f t="shared" ca="1" si="40"/>
        <v/>
      </c>
    </row>
    <row r="838" spans="1:28" s="171" customFormat="1" ht="20.45">
      <c r="A838" s="156"/>
      <c r="B838" s="150" t="str">
        <f ca="1">IF(LEN(A838)=0,"",INDEX('Smelter Look-up'!$A:$A,MATCH($A838,'Smelter Look-up'!$E:$E,0)))</f>
        <v/>
      </c>
      <c r="C838" s="153" t="str">
        <f ca="1">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 ca="1">IF(C838="",NA(),MATCH($B838&amp;$C838,'Smelter Look-up'!$J:$J,0))</f>
        <v>#N/A</v>
      </c>
      <c r="X838" s="171">
        <f t="shared" ca="1" si="39"/>
        <v>0</v>
      </c>
      <c r="AB838" s="171" t="str">
        <f t="shared" ca="1" si="40"/>
        <v/>
      </c>
    </row>
    <row r="839" spans="1:28" s="171" customFormat="1" ht="20.45">
      <c r="A839" s="156"/>
      <c r="B839" s="150" t="str">
        <f ca="1">IF(LEN(A839)=0,"",INDEX('Smelter Look-up'!$A:$A,MATCH($A839,'Smelter Look-up'!$E:$E,0)))</f>
        <v/>
      </c>
      <c r="C839" s="153" t="str">
        <f ca="1">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 ca="1">IF(C839="",NA(),MATCH($B839&amp;$C839,'Smelter Look-up'!$J:$J,0))</f>
        <v>#N/A</v>
      </c>
      <c r="X839" s="171">
        <f t="shared" ca="1" si="39"/>
        <v>0</v>
      </c>
      <c r="AB839" s="171" t="str">
        <f t="shared" ca="1" si="40"/>
        <v/>
      </c>
    </row>
    <row r="840" spans="1:28" s="171" customFormat="1" ht="20.45">
      <c r="A840" s="156"/>
      <c r="B840" s="150" t="str">
        <f ca="1">IF(LEN(A840)=0,"",INDEX('Smelter Look-up'!$A:$A,MATCH($A840,'Smelter Look-up'!$E:$E,0)))</f>
        <v/>
      </c>
      <c r="C840" s="153" t="str">
        <f ca="1">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 ca="1">IF(C840="",NA(),MATCH($B840&amp;$C840,'Smelter Look-up'!$J:$J,0))</f>
        <v>#N/A</v>
      </c>
      <c r="X840" s="171">
        <f t="shared" ca="1" si="39"/>
        <v>0</v>
      </c>
      <c r="AB840" s="171" t="str">
        <f t="shared" ca="1" si="40"/>
        <v/>
      </c>
    </row>
    <row r="841" spans="1:28" s="171" customFormat="1" ht="20.45">
      <c r="A841" s="156"/>
      <c r="B841" s="150" t="str">
        <f ca="1">IF(LEN(A841)=0,"",INDEX('Smelter Look-up'!$A:$A,MATCH($A841,'Smelter Look-up'!$E:$E,0)))</f>
        <v/>
      </c>
      <c r="C841" s="153" t="str">
        <f ca="1">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 ca="1">IF(C841="",NA(),MATCH($B841&amp;$C841,'Smelter Look-up'!$J:$J,0))</f>
        <v>#N/A</v>
      </c>
      <c r="X841" s="171">
        <f t="shared" ca="1" si="39"/>
        <v>0</v>
      </c>
      <c r="AB841" s="171" t="str">
        <f t="shared" ca="1" si="40"/>
        <v/>
      </c>
    </row>
    <row r="842" spans="1:28" s="171" customFormat="1" ht="20.45">
      <c r="A842" s="156"/>
      <c r="B842" s="150" t="str">
        <f ca="1">IF(LEN(A842)=0,"",INDEX('Smelter Look-up'!$A:$A,MATCH($A842,'Smelter Look-up'!$E:$E,0)))</f>
        <v/>
      </c>
      <c r="C842" s="153" t="str">
        <f ca="1">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 ca="1">IF(C842="",NA(),MATCH($B842&amp;$C842,'Smelter Look-up'!$J:$J,0))</f>
        <v>#N/A</v>
      </c>
      <c r="X842" s="171">
        <f t="shared" ca="1" si="39"/>
        <v>0</v>
      </c>
      <c r="AB842" s="171" t="str">
        <f t="shared" ca="1" si="40"/>
        <v/>
      </c>
    </row>
    <row r="843" spans="1:28" s="171" customFormat="1" ht="20.45">
      <c r="A843" s="156"/>
      <c r="B843" s="150" t="str">
        <f ca="1">IF(LEN(A843)=0,"",INDEX('Smelter Look-up'!$A:$A,MATCH($A843,'Smelter Look-up'!$E:$E,0)))</f>
        <v/>
      </c>
      <c r="C843" s="153" t="str">
        <f ca="1">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 ca="1">IF(C843="",NA(),MATCH($B843&amp;$C843,'Smelter Look-up'!$J:$J,0))</f>
        <v>#N/A</v>
      </c>
      <c r="X843" s="171">
        <f t="shared" ca="1" si="39"/>
        <v>0</v>
      </c>
      <c r="AB843" s="171" t="str">
        <f t="shared" ca="1" si="40"/>
        <v/>
      </c>
    </row>
    <row r="844" spans="1:28" s="171" customFormat="1" ht="20.45">
      <c r="A844" s="156"/>
      <c r="B844" s="150" t="str">
        <f ca="1">IF(LEN(A844)=0,"",INDEX('Smelter Look-up'!$A:$A,MATCH($A844,'Smelter Look-up'!$E:$E,0)))</f>
        <v/>
      </c>
      <c r="C844" s="153" t="str">
        <f ca="1">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 ca="1">IF(C844="",NA(),MATCH($B844&amp;$C844,'Smelter Look-up'!$J:$J,0))</f>
        <v>#N/A</v>
      </c>
      <c r="X844" s="171">
        <f t="shared" ca="1" si="39"/>
        <v>0</v>
      </c>
      <c r="AB844" s="171" t="str">
        <f t="shared" ca="1" si="40"/>
        <v/>
      </c>
    </row>
    <row r="845" spans="1:28" s="171" customFormat="1" ht="20.45">
      <c r="A845" s="156"/>
      <c r="B845" s="150" t="str">
        <f ca="1">IF(LEN(A845)=0,"",INDEX('Smelter Look-up'!$A:$A,MATCH($A845,'Smelter Look-up'!$E:$E,0)))</f>
        <v/>
      </c>
      <c r="C845" s="153" t="str">
        <f ca="1">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 ca="1">IF(C845="",NA(),MATCH($B845&amp;$C845,'Smelter Look-up'!$J:$J,0))</f>
        <v>#N/A</v>
      </c>
      <c r="X845" s="171">
        <f t="shared" ca="1" si="39"/>
        <v>0</v>
      </c>
      <c r="AB845" s="171" t="str">
        <f t="shared" ca="1" si="40"/>
        <v/>
      </c>
    </row>
    <row r="846" spans="1:28" s="171" customFormat="1" ht="20.45">
      <c r="A846" s="156"/>
      <c r="B846" s="150" t="str">
        <f ca="1">IF(LEN(A846)=0,"",INDEX('Smelter Look-up'!$A:$A,MATCH($A846,'Smelter Look-up'!$E:$E,0)))</f>
        <v/>
      </c>
      <c r="C846" s="153" t="str">
        <f ca="1">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 ca="1">IF(C846="",NA(),MATCH($B846&amp;$C846,'Smelter Look-up'!$J:$J,0))</f>
        <v>#N/A</v>
      </c>
      <c r="X846" s="171">
        <f t="shared" ca="1" si="39"/>
        <v>0</v>
      </c>
      <c r="AB846" s="171" t="str">
        <f t="shared" ca="1" si="40"/>
        <v/>
      </c>
    </row>
    <row r="847" spans="1:28" s="171" customFormat="1" ht="20.45">
      <c r="A847" s="156"/>
      <c r="B847" s="150" t="str">
        <f ca="1">IF(LEN(A847)=0,"",INDEX('Smelter Look-up'!$A:$A,MATCH($A847,'Smelter Look-up'!$E:$E,0)))</f>
        <v/>
      </c>
      <c r="C847" s="153" t="str">
        <f ca="1">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 ca="1">IF(C847="",NA(),MATCH($B847&amp;$C847,'Smelter Look-up'!$J:$J,0))</f>
        <v>#N/A</v>
      </c>
      <c r="X847" s="171">
        <f t="shared" ca="1" si="39"/>
        <v>0</v>
      </c>
      <c r="AB847" s="171" t="str">
        <f t="shared" ca="1" si="40"/>
        <v/>
      </c>
    </row>
    <row r="848" spans="1:28" s="171" customFormat="1" ht="20.45">
      <c r="A848" s="156"/>
      <c r="B848" s="150" t="str">
        <f ca="1">IF(LEN(A848)=0,"",INDEX('Smelter Look-up'!$A:$A,MATCH($A848,'Smelter Look-up'!$E:$E,0)))</f>
        <v/>
      </c>
      <c r="C848" s="153" t="str">
        <f ca="1">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 ca="1">IF(C848="",NA(),MATCH($B848&amp;$C848,'Smelter Look-up'!$J:$J,0))</f>
        <v>#N/A</v>
      </c>
      <c r="X848" s="171">
        <f t="shared" ca="1" si="39"/>
        <v>0</v>
      </c>
      <c r="AB848" s="171" t="str">
        <f t="shared" ca="1" si="40"/>
        <v/>
      </c>
    </row>
    <row r="849" spans="1:28" s="171" customFormat="1" ht="20.45">
      <c r="A849" s="156"/>
      <c r="B849" s="150" t="str">
        <f ca="1">IF(LEN(A849)=0,"",INDEX('Smelter Look-up'!$A:$A,MATCH($A849,'Smelter Look-up'!$E:$E,0)))</f>
        <v/>
      </c>
      <c r="C849" s="153" t="str">
        <f ca="1">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 ca="1">IF(C849="",NA(),MATCH($B849&amp;$C849,'Smelter Look-up'!$J:$J,0))</f>
        <v>#N/A</v>
      </c>
      <c r="X849" s="171">
        <f t="shared" ca="1" si="39"/>
        <v>0</v>
      </c>
      <c r="AB849" s="171" t="str">
        <f t="shared" ca="1" si="40"/>
        <v/>
      </c>
    </row>
    <row r="850" spans="1:28" s="171" customFormat="1" ht="20.45">
      <c r="A850" s="156"/>
      <c r="B850" s="150" t="str">
        <f ca="1">IF(LEN(A850)=0,"",INDEX('Smelter Look-up'!$A:$A,MATCH($A850,'Smelter Look-up'!$E:$E,0)))</f>
        <v/>
      </c>
      <c r="C850" s="153" t="str">
        <f ca="1">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 ca="1">IF(C850="",NA(),MATCH($B850&amp;$C850,'Smelter Look-up'!$J:$J,0))</f>
        <v>#N/A</v>
      </c>
      <c r="X850" s="171">
        <f t="shared" ca="1" si="39"/>
        <v>0</v>
      </c>
      <c r="AB850" s="171" t="str">
        <f t="shared" ca="1" si="40"/>
        <v/>
      </c>
    </row>
    <row r="851" spans="1:28" s="171" customFormat="1" ht="20.45">
      <c r="A851" s="156"/>
      <c r="B851" s="150" t="str">
        <f ca="1">IF(LEN(A851)=0,"",INDEX('Smelter Look-up'!$A:$A,MATCH($A851,'Smelter Look-up'!$E:$E,0)))</f>
        <v/>
      </c>
      <c r="C851" s="153" t="str">
        <f ca="1">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 ca="1">IF(C851="",NA(),MATCH($B851&amp;$C851,'Smelter Look-up'!$J:$J,0))</f>
        <v>#N/A</v>
      </c>
      <c r="X851" s="171">
        <f t="shared" ca="1" si="39"/>
        <v>0</v>
      </c>
      <c r="AB851" s="171" t="str">
        <f t="shared" ca="1" si="40"/>
        <v/>
      </c>
    </row>
    <row r="852" spans="1:28" s="171" customFormat="1" ht="20.45">
      <c r="A852" s="156"/>
      <c r="B852" s="150" t="str">
        <f ca="1">IF(LEN(A852)=0,"",INDEX('Smelter Look-up'!$A:$A,MATCH($A852,'Smelter Look-up'!$E:$E,0)))</f>
        <v/>
      </c>
      <c r="C852" s="153" t="str">
        <f ca="1">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 ca="1">IF(C852="",NA(),MATCH($B852&amp;$C852,'Smelter Look-up'!$J:$J,0))</f>
        <v>#N/A</v>
      </c>
      <c r="X852" s="171">
        <f t="shared" ca="1" si="39"/>
        <v>0</v>
      </c>
      <c r="AB852" s="171" t="str">
        <f t="shared" ca="1" si="40"/>
        <v/>
      </c>
    </row>
    <row r="853" spans="1:28" s="171" customFormat="1" ht="20.45">
      <c r="A853" s="156"/>
      <c r="B853" s="150" t="str">
        <f ca="1">IF(LEN(A853)=0,"",INDEX('Smelter Look-up'!$A:$A,MATCH($A853,'Smelter Look-up'!$E:$E,0)))</f>
        <v/>
      </c>
      <c r="C853" s="153" t="str">
        <f ca="1">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 ca="1">IF(C853="",NA(),MATCH($B853&amp;$C853,'Smelter Look-up'!$J:$J,0))</f>
        <v>#N/A</v>
      </c>
      <c r="X853" s="171">
        <f t="shared" ca="1" si="39"/>
        <v>0</v>
      </c>
      <c r="AB853" s="171" t="str">
        <f t="shared" ca="1" si="40"/>
        <v/>
      </c>
    </row>
    <row r="854" spans="1:28" s="171" customFormat="1" ht="20.45">
      <c r="A854" s="156"/>
      <c r="B854" s="150" t="str">
        <f ca="1">IF(LEN(A854)=0,"",INDEX('Smelter Look-up'!$A:$A,MATCH($A854,'Smelter Look-up'!$E:$E,0)))</f>
        <v/>
      </c>
      <c r="C854" s="153" t="str">
        <f ca="1">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 ca="1">IF(C854="",NA(),MATCH($B854&amp;$C854,'Smelter Look-up'!$J:$J,0))</f>
        <v>#N/A</v>
      </c>
      <c r="X854" s="171">
        <f t="shared" ca="1" si="39"/>
        <v>0</v>
      </c>
      <c r="AB854" s="171" t="str">
        <f t="shared" ca="1" si="40"/>
        <v/>
      </c>
    </row>
    <row r="855" spans="1:28" s="171" customFormat="1" ht="20.45">
      <c r="A855" s="156"/>
      <c r="B855" s="150" t="str">
        <f ca="1">IF(LEN(A855)=0,"",INDEX('Smelter Look-up'!$A:$A,MATCH($A855,'Smelter Look-up'!$E:$E,0)))</f>
        <v/>
      </c>
      <c r="C855" s="153" t="str">
        <f ca="1">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 ca="1">IF(C855="",NA(),MATCH($B855&amp;$C855,'Smelter Look-up'!$J:$J,0))</f>
        <v>#N/A</v>
      </c>
      <c r="X855" s="171">
        <f t="shared" ca="1" si="39"/>
        <v>0</v>
      </c>
      <c r="AB855" s="171" t="str">
        <f t="shared" ca="1" si="40"/>
        <v/>
      </c>
    </row>
    <row r="856" spans="1:28" s="171" customFormat="1" ht="20.45">
      <c r="A856" s="156"/>
      <c r="B856" s="150" t="str">
        <f ca="1">IF(LEN(A856)=0,"",INDEX('Smelter Look-up'!$A:$A,MATCH($A856,'Smelter Look-up'!$E:$E,0)))</f>
        <v/>
      </c>
      <c r="C856" s="153" t="str">
        <f ca="1">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 ca="1">IF(C856="",NA(),MATCH($B856&amp;$C856,'Smelter Look-up'!$J:$J,0))</f>
        <v>#N/A</v>
      </c>
      <c r="X856" s="171">
        <f t="shared" ca="1" si="39"/>
        <v>0</v>
      </c>
      <c r="AB856" s="171" t="str">
        <f t="shared" ca="1" si="40"/>
        <v/>
      </c>
    </row>
    <row r="857" spans="1:28" s="171" customFormat="1" ht="20.45">
      <c r="A857" s="156"/>
      <c r="B857" s="150" t="str">
        <f ca="1">IF(LEN(A857)=0,"",INDEX('Smelter Look-up'!$A:$A,MATCH($A857,'Smelter Look-up'!$E:$E,0)))</f>
        <v/>
      </c>
      <c r="C857" s="153" t="str">
        <f ca="1">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 ca="1">IF(C857="",NA(),MATCH($B857&amp;$C857,'Smelter Look-up'!$J:$J,0))</f>
        <v>#N/A</v>
      </c>
      <c r="X857" s="171">
        <f t="shared" ca="1" si="39"/>
        <v>0</v>
      </c>
      <c r="AB857" s="171" t="str">
        <f t="shared" ca="1" si="40"/>
        <v/>
      </c>
    </row>
    <row r="858" spans="1:28" s="171" customFormat="1" ht="20.45">
      <c r="A858" s="156"/>
      <c r="B858" s="150" t="str">
        <f ca="1">IF(LEN(A858)=0,"",INDEX('Smelter Look-up'!$A:$A,MATCH($A858,'Smelter Look-up'!$E:$E,0)))</f>
        <v/>
      </c>
      <c r="C858" s="153" t="str">
        <f ca="1">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 ca="1">IF(C858="",NA(),MATCH($B858&amp;$C858,'Smelter Look-up'!$J:$J,0))</f>
        <v>#N/A</v>
      </c>
      <c r="X858" s="171">
        <f t="shared" ca="1" si="39"/>
        <v>0</v>
      </c>
      <c r="AB858" s="171" t="str">
        <f t="shared" ca="1" si="40"/>
        <v/>
      </c>
    </row>
    <row r="859" spans="1:28" s="171" customFormat="1" ht="20.45">
      <c r="A859" s="156"/>
      <c r="B859" s="150" t="str">
        <f ca="1">IF(LEN(A859)=0,"",INDEX('Smelter Look-up'!$A:$A,MATCH($A859,'Smelter Look-up'!$E:$E,0)))</f>
        <v/>
      </c>
      <c r="C859" s="153" t="str">
        <f ca="1">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 ca="1">IF(C859="",NA(),MATCH($B859&amp;$C859,'Smelter Look-up'!$J:$J,0))</f>
        <v>#N/A</v>
      </c>
      <c r="X859" s="171">
        <f t="shared" ca="1" si="39"/>
        <v>0</v>
      </c>
      <c r="AB859" s="171" t="str">
        <f t="shared" ca="1" si="40"/>
        <v/>
      </c>
    </row>
    <row r="860" spans="1:28" s="171" customFormat="1" ht="20.45">
      <c r="A860" s="156"/>
      <c r="B860" s="150" t="str">
        <f ca="1">IF(LEN(A860)=0,"",INDEX('Smelter Look-up'!$A:$A,MATCH($A860,'Smelter Look-up'!$E:$E,0)))</f>
        <v/>
      </c>
      <c r="C860" s="153" t="str">
        <f ca="1">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 ca="1">IF(C860="",NA(),MATCH($B860&amp;$C860,'Smelter Look-up'!$J:$J,0))</f>
        <v>#N/A</v>
      </c>
      <c r="X860" s="171">
        <f t="shared" ca="1" si="39"/>
        <v>0</v>
      </c>
      <c r="AB860" s="171" t="str">
        <f t="shared" ca="1" si="40"/>
        <v/>
      </c>
    </row>
    <row r="861" spans="1:28" s="171" customFormat="1" ht="20.45">
      <c r="A861" s="156"/>
      <c r="B861" s="150" t="str">
        <f ca="1">IF(LEN(A861)=0,"",INDEX('Smelter Look-up'!$A:$A,MATCH($A861,'Smelter Look-up'!$E:$E,0)))</f>
        <v/>
      </c>
      <c r="C861" s="153" t="str">
        <f ca="1">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 ca="1">IF(C861="",NA(),MATCH($B861&amp;$C861,'Smelter Look-up'!$J:$J,0))</f>
        <v>#N/A</v>
      </c>
      <c r="X861" s="171">
        <f t="shared" ca="1" si="39"/>
        <v>0</v>
      </c>
      <c r="AB861" s="171" t="str">
        <f t="shared" ca="1" si="40"/>
        <v/>
      </c>
    </row>
    <row r="862" spans="1:28" s="171" customFormat="1" ht="20.45">
      <c r="A862" s="156"/>
      <c r="B862" s="150" t="str">
        <f ca="1">IF(LEN(A862)=0,"",INDEX('Smelter Look-up'!$A:$A,MATCH($A862,'Smelter Look-up'!$E:$E,0)))</f>
        <v/>
      </c>
      <c r="C862" s="153" t="str">
        <f ca="1">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 ca="1">IF(C862="",NA(),MATCH($B862&amp;$C862,'Smelter Look-up'!$J:$J,0))</f>
        <v>#N/A</v>
      </c>
      <c r="X862" s="171">
        <f t="shared" ca="1" si="39"/>
        <v>0</v>
      </c>
      <c r="AB862" s="171" t="str">
        <f t="shared" ca="1" si="40"/>
        <v/>
      </c>
    </row>
    <row r="863" spans="1:28" s="171" customFormat="1" ht="20.45">
      <c r="A863" s="156"/>
      <c r="B863" s="150" t="str">
        <f ca="1">IF(LEN(A863)=0,"",INDEX('Smelter Look-up'!$A:$A,MATCH($A863,'Smelter Look-up'!$E:$E,0)))</f>
        <v/>
      </c>
      <c r="C863" s="153" t="str">
        <f ca="1">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 ca="1">IF(C863="",NA(),MATCH($B863&amp;$C863,'Smelter Look-up'!$J:$J,0))</f>
        <v>#N/A</v>
      </c>
      <c r="X863" s="171">
        <f t="shared" ca="1" si="39"/>
        <v>0</v>
      </c>
      <c r="AB863" s="171" t="str">
        <f t="shared" ca="1" si="40"/>
        <v/>
      </c>
    </row>
    <row r="864" spans="1:28" s="171" customFormat="1" ht="20.45">
      <c r="A864" s="156"/>
      <c r="B864" s="150" t="str">
        <f ca="1">IF(LEN(A864)=0,"",INDEX('Smelter Look-up'!$A:$A,MATCH($A864,'Smelter Look-up'!$E:$E,0)))</f>
        <v/>
      </c>
      <c r="C864" s="153" t="str">
        <f ca="1">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 ca="1">IF(C864="",NA(),MATCH($B864&amp;$C864,'Smelter Look-up'!$J:$J,0))</f>
        <v>#N/A</v>
      </c>
      <c r="X864" s="171">
        <f t="shared" ca="1" si="39"/>
        <v>0</v>
      </c>
      <c r="AB864" s="171" t="str">
        <f t="shared" ca="1" si="40"/>
        <v/>
      </c>
    </row>
    <row r="865" spans="1:28" s="171" customFormat="1" ht="20.45">
      <c r="A865" s="156"/>
      <c r="B865" s="150" t="str">
        <f ca="1">IF(LEN(A865)=0,"",INDEX('Smelter Look-up'!$A:$A,MATCH($A865,'Smelter Look-up'!$E:$E,0)))</f>
        <v/>
      </c>
      <c r="C865" s="153" t="str">
        <f ca="1">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 ca="1">IF(C865="",NA(),MATCH($B865&amp;$C865,'Smelter Look-up'!$J:$J,0))</f>
        <v>#N/A</v>
      </c>
      <c r="X865" s="171">
        <f t="shared" ca="1" si="39"/>
        <v>0</v>
      </c>
      <c r="AB865" s="171" t="str">
        <f t="shared" ca="1" si="40"/>
        <v/>
      </c>
    </row>
    <row r="866" spans="1:28" s="171" customFormat="1" ht="20.45">
      <c r="A866" s="156"/>
      <c r="B866" s="150" t="str">
        <f ca="1">IF(LEN(A866)=0,"",INDEX('Smelter Look-up'!$A:$A,MATCH($A866,'Smelter Look-up'!$E:$E,0)))</f>
        <v/>
      </c>
      <c r="C866" s="153" t="str">
        <f ca="1">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 ca="1">IF(C866="",NA(),MATCH($B866&amp;$C866,'Smelter Look-up'!$J:$J,0))</f>
        <v>#N/A</v>
      </c>
      <c r="X866" s="171">
        <f t="shared" ca="1" si="39"/>
        <v>0</v>
      </c>
      <c r="AB866" s="171" t="str">
        <f t="shared" ca="1" si="40"/>
        <v/>
      </c>
    </row>
    <row r="867" spans="1:28" s="171" customFormat="1" ht="20.45">
      <c r="A867" s="156"/>
      <c r="B867" s="150" t="str">
        <f ca="1">IF(LEN(A867)=0,"",INDEX('Smelter Look-up'!$A:$A,MATCH($A867,'Smelter Look-up'!$E:$E,0)))</f>
        <v/>
      </c>
      <c r="C867" s="153" t="str">
        <f ca="1">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 ca="1">IF(C867="",NA(),MATCH($B867&amp;$C867,'Smelter Look-up'!$J:$J,0))</f>
        <v>#N/A</v>
      </c>
      <c r="X867" s="171">
        <f t="shared" ca="1" si="39"/>
        <v>0</v>
      </c>
      <c r="AB867" s="171" t="str">
        <f t="shared" ca="1" si="40"/>
        <v/>
      </c>
    </row>
    <row r="868" spans="1:28" s="171" customFormat="1" ht="20.45">
      <c r="A868" s="156"/>
      <c r="B868" s="150" t="str">
        <f ca="1">IF(LEN(A868)=0,"",INDEX('Smelter Look-up'!$A:$A,MATCH($A868,'Smelter Look-up'!$E:$E,0)))</f>
        <v/>
      </c>
      <c r="C868" s="153" t="str">
        <f ca="1">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 ca="1">IF(C868="",NA(),MATCH($B868&amp;$C868,'Smelter Look-up'!$J:$J,0))</f>
        <v>#N/A</v>
      </c>
      <c r="X868" s="171">
        <f t="shared" ca="1" si="39"/>
        <v>0</v>
      </c>
      <c r="AB868" s="171" t="str">
        <f t="shared" ca="1" si="40"/>
        <v/>
      </c>
    </row>
    <row r="869" spans="1:28" s="171" customFormat="1" ht="20.45">
      <c r="A869" s="156"/>
      <c r="B869" s="150" t="str">
        <f ca="1">IF(LEN(A869)=0,"",INDEX('Smelter Look-up'!$A:$A,MATCH($A869,'Smelter Look-up'!$E:$E,0)))</f>
        <v/>
      </c>
      <c r="C869" s="153" t="str">
        <f ca="1">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 ca="1">IF(C869="",NA(),MATCH($B869&amp;$C869,'Smelter Look-up'!$J:$J,0))</f>
        <v>#N/A</v>
      </c>
      <c r="X869" s="171">
        <f t="shared" ca="1" si="39"/>
        <v>0</v>
      </c>
      <c r="AB869" s="171" t="str">
        <f t="shared" ca="1" si="40"/>
        <v/>
      </c>
    </row>
    <row r="870" spans="1:28" s="171" customFormat="1" ht="20.45">
      <c r="A870" s="156"/>
      <c r="B870" s="150" t="str">
        <f ca="1">IF(LEN(A870)=0,"",INDEX('Smelter Look-up'!$A:$A,MATCH($A870,'Smelter Look-up'!$E:$E,0)))</f>
        <v/>
      </c>
      <c r="C870" s="153" t="str">
        <f ca="1">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 ca="1">IF(C870="",NA(),MATCH($B870&amp;$C870,'Smelter Look-up'!$J:$J,0))</f>
        <v>#N/A</v>
      </c>
      <c r="X870" s="171">
        <f t="shared" ca="1" si="39"/>
        <v>0</v>
      </c>
      <c r="AB870" s="171" t="str">
        <f t="shared" ca="1" si="40"/>
        <v/>
      </c>
    </row>
    <row r="871" spans="1:28" s="171" customFormat="1" ht="20.45">
      <c r="A871" s="156"/>
      <c r="B871" s="150" t="str">
        <f ca="1">IF(LEN(A871)=0,"",INDEX('Smelter Look-up'!$A:$A,MATCH($A871,'Smelter Look-up'!$E:$E,0)))</f>
        <v/>
      </c>
      <c r="C871" s="153" t="str">
        <f ca="1">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 ca="1">IF(C871="",NA(),MATCH($B871&amp;$C871,'Smelter Look-up'!$J:$J,0))</f>
        <v>#N/A</v>
      </c>
      <c r="X871" s="171">
        <f t="shared" ca="1" si="39"/>
        <v>0</v>
      </c>
      <c r="AB871" s="171" t="str">
        <f t="shared" ca="1" si="40"/>
        <v/>
      </c>
    </row>
    <row r="872" spans="1:28" s="171" customFormat="1" ht="20.45">
      <c r="A872" s="156"/>
      <c r="B872" s="150" t="str">
        <f ca="1">IF(LEN(A872)=0,"",INDEX('Smelter Look-up'!$A:$A,MATCH($A872,'Smelter Look-up'!$E:$E,0)))</f>
        <v/>
      </c>
      <c r="C872" s="153" t="str">
        <f ca="1">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 ca="1">IF(C872="",NA(),MATCH($B872&amp;$C872,'Smelter Look-up'!$J:$J,0))</f>
        <v>#N/A</v>
      </c>
      <c r="X872" s="171">
        <f t="shared" ca="1" si="39"/>
        <v>0</v>
      </c>
      <c r="AB872" s="171" t="str">
        <f t="shared" ca="1" si="40"/>
        <v/>
      </c>
    </row>
    <row r="873" spans="1:28" s="171" customFormat="1" ht="20.45">
      <c r="A873" s="156"/>
      <c r="B873" s="150" t="str">
        <f ca="1">IF(LEN(A873)=0,"",INDEX('Smelter Look-up'!$A:$A,MATCH($A873,'Smelter Look-up'!$E:$E,0)))</f>
        <v/>
      </c>
      <c r="C873" s="153" t="str">
        <f ca="1">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 ca="1">IF(C873="",NA(),MATCH($B873&amp;$C873,'Smelter Look-up'!$J:$J,0))</f>
        <v>#N/A</v>
      </c>
      <c r="X873" s="171">
        <f t="shared" ca="1" si="39"/>
        <v>0</v>
      </c>
      <c r="AB873" s="171" t="str">
        <f t="shared" ca="1" si="40"/>
        <v/>
      </c>
    </row>
    <row r="874" spans="1:28" s="171" customFormat="1" ht="20.45">
      <c r="A874" s="156"/>
      <c r="B874" s="150" t="str">
        <f ca="1">IF(LEN(A874)=0,"",INDEX('Smelter Look-up'!$A:$A,MATCH($A874,'Smelter Look-up'!$E:$E,0)))</f>
        <v/>
      </c>
      <c r="C874" s="153" t="str">
        <f ca="1">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 ca="1">IF(C874="",NA(),MATCH($B874&amp;$C874,'Smelter Look-up'!$J:$J,0))</f>
        <v>#N/A</v>
      </c>
      <c r="X874" s="171">
        <f t="shared" ca="1" si="39"/>
        <v>0</v>
      </c>
      <c r="AB874" s="171" t="str">
        <f t="shared" ca="1" si="40"/>
        <v/>
      </c>
    </row>
    <row r="875" spans="1:28" s="171" customFormat="1" ht="20.45">
      <c r="A875" s="156"/>
      <c r="B875" s="150" t="str">
        <f ca="1">IF(LEN(A875)=0,"",INDEX('Smelter Look-up'!$A:$A,MATCH($A875,'Smelter Look-up'!$E:$E,0)))</f>
        <v/>
      </c>
      <c r="C875" s="153" t="str">
        <f ca="1">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 ca="1">IF(C875="",NA(),MATCH($B875&amp;$C875,'Smelter Look-up'!$J:$J,0))</f>
        <v>#N/A</v>
      </c>
      <c r="X875" s="171">
        <f t="shared" ca="1" si="39"/>
        <v>0</v>
      </c>
      <c r="AB875" s="171" t="str">
        <f t="shared" ca="1" si="40"/>
        <v/>
      </c>
    </row>
    <row r="876" spans="1:28" s="171" customFormat="1" ht="20.45">
      <c r="A876" s="156"/>
      <c r="B876" s="150" t="str">
        <f ca="1">IF(LEN(A876)=0,"",INDEX('Smelter Look-up'!$A:$A,MATCH($A876,'Smelter Look-up'!$E:$E,0)))</f>
        <v/>
      </c>
      <c r="C876" s="153" t="str">
        <f ca="1">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 ca="1">IF(C876="",NA(),MATCH($B876&amp;$C876,'Smelter Look-up'!$J:$J,0))</f>
        <v>#N/A</v>
      </c>
      <c r="X876" s="171">
        <f t="shared" ca="1" si="39"/>
        <v>0</v>
      </c>
      <c r="AB876" s="171" t="str">
        <f t="shared" ca="1" si="40"/>
        <v/>
      </c>
    </row>
    <row r="877" spans="1:28" s="171" customFormat="1" ht="20.45">
      <c r="A877" s="156"/>
      <c r="B877" s="150" t="str">
        <f ca="1">IF(LEN(A877)=0,"",INDEX('Smelter Look-up'!$A:$A,MATCH($A877,'Smelter Look-up'!$E:$E,0)))</f>
        <v/>
      </c>
      <c r="C877" s="153" t="str">
        <f ca="1">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 ca="1">IF(C877="",NA(),MATCH($B877&amp;$C877,'Smelter Look-up'!$J:$J,0))</f>
        <v>#N/A</v>
      </c>
      <c r="X877" s="171">
        <f t="shared" ca="1" si="39"/>
        <v>0</v>
      </c>
      <c r="AB877" s="171" t="str">
        <f t="shared" ca="1" si="40"/>
        <v/>
      </c>
    </row>
    <row r="878" spans="1:28" s="171" customFormat="1" ht="20.45">
      <c r="A878" s="156"/>
      <c r="B878" s="150" t="str">
        <f ca="1">IF(LEN(A878)=0,"",INDEX('Smelter Look-up'!$A:$A,MATCH($A878,'Smelter Look-up'!$E:$E,0)))</f>
        <v/>
      </c>
      <c r="C878" s="153" t="str">
        <f ca="1">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 ca="1">IF(C878="",NA(),MATCH($B878&amp;$C878,'Smelter Look-up'!$J:$J,0))</f>
        <v>#N/A</v>
      </c>
      <c r="X878" s="171">
        <f t="shared" ca="1" si="39"/>
        <v>0</v>
      </c>
      <c r="AB878" s="171" t="str">
        <f t="shared" ca="1" si="40"/>
        <v/>
      </c>
    </row>
    <row r="879" spans="1:28" s="171" customFormat="1" ht="20.45">
      <c r="A879" s="156"/>
      <c r="B879" s="150" t="str">
        <f ca="1">IF(LEN(A879)=0,"",INDEX('Smelter Look-up'!$A:$A,MATCH($A879,'Smelter Look-up'!$E:$E,0)))</f>
        <v/>
      </c>
      <c r="C879" s="153" t="str">
        <f ca="1">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 ca="1">IF(C879="",NA(),MATCH($B879&amp;$C879,'Smelter Look-up'!$J:$J,0))</f>
        <v>#N/A</v>
      </c>
      <c r="X879" s="171">
        <f t="shared" ca="1" si="39"/>
        <v>0</v>
      </c>
      <c r="AB879" s="171" t="str">
        <f t="shared" ca="1" si="40"/>
        <v/>
      </c>
    </row>
    <row r="880" spans="1:28" s="171" customFormat="1" ht="20.45">
      <c r="A880" s="156"/>
      <c r="B880" s="150" t="str">
        <f ca="1">IF(LEN(A880)=0,"",INDEX('Smelter Look-up'!$A:$A,MATCH($A880,'Smelter Look-up'!$E:$E,0)))</f>
        <v/>
      </c>
      <c r="C880" s="153" t="str">
        <f ca="1">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 ca="1">IF(C880="",NA(),MATCH($B880&amp;$C880,'Smelter Look-up'!$J:$J,0))</f>
        <v>#N/A</v>
      </c>
      <c r="X880" s="171">
        <f t="shared" ca="1" si="39"/>
        <v>0</v>
      </c>
      <c r="AB880" s="171" t="str">
        <f t="shared" ca="1" si="40"/>
        <v/>
      </c>
    </row>
    <row r="881" spans="1:28" s="171" customFormat="1" ht="20.45">
      <c r="A881" s="156"/>
      <c r="B881" s="150" t="str">
        <f ca="1">IF(LEN(A881)=0,"",INDEX('Smelter Look-up'!$A:$A,MATCH($A881,'Smelter Look-up'!$E:$E,0)))</f>
        <v/>
      </c>
      <c r="C881" s="153" t="str">
        <f ca="1">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 ca="1">IF(C881="",NA(),MATCH($B881&amp;$C881,'Smelter Look-up'!$J:$J,0))</f>
        <v>#N/A</v>
      </c>
      <c r="X881" s="171">
        <f t="shared" ca="1" si="39"/>
        <v>0</v>
      </c>
      <c r="AB881" s="171" t="str">
        <f t="shared" ca="1" si="40"/>
        <v/>
      </c>
    </row>
    <row r="882" spans="1:28" s="171" customFormat="1" ht="20.45">
      <c r="A882" s="156"/>
      <c r="B882" s="150" t="str">
        <f ca="1">IF(LEN(A882)=0,"",INDEX('Smelter Look-up'!$A:$A,MATCH($A882,'Smelter Look-up'!$E:$E,0)))</f>
        <v/>
      </c>
      <c r="C882" s="153" t="str">
        <f ca="1">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 ca="1">IF(C882="",NA(),MATCH($B882&amp;$C882,'Smelter Look-up'!$J:$J,0))</f>
        <v>#N/A</v>
      </c>
      <c r="X882" s="171">
        <f t="shared" ca="1" si="39"/>
        <v>0</v>
      </c>
      <c r="AB882" s="171" t="str">
        <f t="shared" ca="1" si="40"/>
        <v/>
      </c>
    </row>
    <row r="883" spans="1:28" s="171" customFormat="1" ht="20.45">
      <c r="A883" s="156"/>
      <c r="B883" s="150" t="str">
        <f ca="1">IF(LEN(A883)=0,"",INDEX('Smelter Look-up'!$A:$A,MATCH($A883,'Smelter Look-up'!$E:$E,0)))</f>
        <v/>
      </c>
      <c r="C883" s="153" t="str">
        <f ca="1">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 ca="1">IF(C883="",NA(),MATCH($B883&amp;$C883,'Smelter Look-up'!$J:$J,0))</f>
        <v>#N/A</v>
      </c>
      <c r="X883" s="171">
        <f t="shared" ca="1" si="39"/>
        <v>0</v>
      </c>
      <c r="AB883" s="171" t="str">
        <f t="shared" ca="1" si="40"/>
        <v/>
      </c>
    </row>
    <row r="884" spans="1:28" s="171" customFormat="1" ht="20.45">
      <c r="A884" s="156"/>
      <c r="B884" s="150" t="str">
        <f ca="1">IF(LEN(A884)=0,"",INDEX('Smelter Look-up'!$A:$A,MATCH($A884,'Smelter Look-up'!$E:$E,0)))</f>
        <v/>
      </c>
      <c r="C884" s="153" t="str">
        <f ca="1">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 ca="1">IF(C884="",NA(),MATCH($B884&amp;$C884,'Smelter Look-up'!$J:$J,0))</f>
        <v>#N/A</v>
      </c>
      <c r="X884" s="171">
        <f t="shared" ca="1" si="39"/>
        <v>0</v>
      </c>
      <c r="AB884" s="171" t="str">
        <f t="shared" ca="1" si="40"/>
        <v/>
      </c>
    </row>
    <row r="885" spans="1:28" s="171" customFormat="1" ht="20.45">
      <c r="A885" s="156"/>
      <c r="B885" s="150" t="str">
        <f ca="1">IF(LEN(A885)=0,"",INDEX('Smelter Look-up'!$A:$A,MATCH($A885,'Smelter Look-up'!$E:$E,0)))</f>
        <v/>
      </c>
      <c r="C885" s="153" t="str">
        <f ca="1">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 ca="1">IF(C885="",NA(),MATCH($B885&amp;$C885,'Smelter Look-up'!$J:$J,0))</f>
        <v>#N/A</v>
      </c>
      <c r="X885" s="171">
        <f t="shared" ca="1" si="39"/>
        <v>0</v>
      </c>
      <c r="AB885" s="171" t="str">
        <f t="shared" ca="1" si="40"/>
        <v/>
      </c>
    </row>
    <row r="886" spans="1:28" s="171" customFormat="1" ht="20.45">
      <c r="A886" s="156"/>
      <c r="B886" s="150" t="str">
        <f ca="1">IF(LEN(A886)=0,"",INDEX('Smelter Look-up'!$A:$A,MATCH($A886,'Smelter Look-up'!$E:$E,0)))</f>
        <v/>
      </c>
      <c r="C886" s="153" t="str">
        <f ca="1">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 ca="1">IF(C886="",NA(),MATCH($B886&amp;$C886,'Smelter Look-up'!$J:$J,0))</f>
        <v>#N/A</v>
      </c>
      <c r="X886" s="171">
        <f t="shared" ca="1" si="39"/>
        <v>0</v>
      </c>
      <c r="AB886" s="171" t="str">
        <f t="shared" ca="1" si="40"/>
        <v/>
      </c>
    </row>
    <row r="887" spans="1:28" s="171" customFormat="1" ht="20.45">
      <c r="A887" s="156"/>
      <c r="B887" s="150" t="str">
        <f ca="1">IF(LEN(A887)=0,"",INDEX('Smelter Look-up'!$A:$A,MATCH($A887,'Smelter Look-up'!$E:$E,0)))</f>
        <v/>
      </c>
      <c r="C887" s="153" t="str">
        <f ca="1">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 ca="1">IF(C887="",NA(),MATCH($B887&amp;$C887,'Smelter Look-up'!$J:$J,0))</f>
        <v>#N/A</v>
      </c>
      <c r="X887" s="171">
        <f t="shared" ca="1" si="39"/>
        <v>0</v>
      </c>
      <c r="AB887" s="171" t="str">
        <f t="shared" ca="1" si="40"/>
        <v/>
      </c>
    </row>
    <row r="888" spans="1:28" s="171" customFormat="1" ht="20.45">
      <c r="A888" s="156"/>
      <c r="B888" s="150" t="str">
        <f ca="1">IF(LEN(A888)=0,"",INDEX('Smelter Look-up'!$A:$A,MATCH($A888,'Smelter Look-up'!$E:$E,0)))</f>
        <v/>
      </c>
      <c r="C888" s="153" t="str">
        <f ca="1">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 ca="1">IF(C888="",NA(),MATCH($B888&amp;$C888,'Smelter Look-up'!$J:$J,0))</f>
        <v>#N/A</v>
      </c>
      <c r="X888" s="171">
        <f t="shared" ca="1" si="39"/>
        <v>0</v>
      </c>
      <c r="AB888" s="171" t="str">
        <f t="shared" ca="1" si="40"/>
        <v/>
      </c>
    </row>
    <row r="889" spans="1:28" s="171" customFormat="1" ht="20.45">
      <c r="A889" s="156"/>
      <c r="B889" s="150" t="str">
        <f ca="1">IF(LEN(A889)=0,"",INDEX('Smelter Look-up'!$A:$A,MATCH($A889,'Smelter Look-up'!$E:$E,0)))</f>
        <v/>
      </c>
      <c r="C889" s="153" t="str">
        <f ca="1">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 ca="1">IF(C889="",NA(),MATCH($B889&amp;$C889,'Smelter Look-up'!$J:$J,0))</f>
        <v>#N/A</v>
      </c>
      <c r="X889" s="171">
        <f t="shared" ca="1" si="39"/>
        <v>0</v>
      </c>
      <c r="AB889" s="171" t="str">
        <f t="shared" ca="1" si="40"/>
        <v/>
      </c>
    </row>
    <row r="890" spans="1:28" s="171" customFormat="1" ht="20.45">
      <c r="A890" s="156"/>
      <c r="B890" s="150" t="str">
        <f ca="1">IF(LEN(A890)=0,"",INDEX('Smelter Look-up'!$A:$A,MATCH($A890,'Smelter Look-up'!$E:$E,0)))</f>
        <v/>
      </c>
      <c r="C890" s="153" t="str">
        <f ca="1">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 ca="1">IF(C890="",NA(),MATCH($B890&amp;$C890,'Smelter Look-up'!$J:$J,0))</f>
        <v>#N/A</v>
      </c>
      <c r="X890" s="171">
        <f t="shared" ca="1" si="39"/>
        <v>0</v>
      </c>
      <c r="AB890" s="171" t="str">
        <f t="shared" ca="1" si="40"/>
        <v/>
      </c>
    </row>
    <row r="891" spans="1:28" s="171" customFormat="1" ht="20.45">
      <c r="A891" s="156"/>
      <c r="B891" s="150" t="str">
        <f ca="1">IF(LEN(A891)=0,"",INDEX('Smelter Look-up'!$A:$A,MATCH($A891,'Smelter Look-up'!$E:$E,0)))</f>
        <v/>
      </c>
      <c r="C891" s="153" t="str">
        <f ca="1">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 ca="1">IF(C891="",NA(),MATCH($B891&amp;$C891,'Smelter Look-up'!$J:$J,0))</f>
        <v>#N/A</v>
      </c>
      <c r="X891" s="171">
        <f t="shared" ca="1" si="39"/>
        <v>0</v>
      </c>
      <c r="AB891" s="171" t="str">
        <f t="shared" ca="1" si="40"/>
        <v/>
      </c>
    </row>
    <row r="892" spans="1:28" s="171" customFormat="1" ht="20.45">
      <c r="A892" s="156"/>
      <c r="B892" s="150" t="str">
        <f ca="1">IF(LEN(A892)=0,"",INDEX('Smelter Look-up'!$A:$A,MATCH($A892,'Smelter Look-up'!$E:$E,0)))</f>
        <v/>
      </c>
      <c r="C892" s="153" t="str">
        <f ca="1">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 ca="1">IF(C892="",NA(),MATCH($B892&amp;$C892,'Smelter Look-up'!$J:$J,0))</f>
        <v>#N/A</v>
      </c>
      <c r="X892" s="171">
        <f t="shared" ca="1" si="39"/>
        <v>0</v>
      </c>
      <c r="AB892" s="171" t="str">
        <f t="shared" ca="1" si="40"/>
        <v/>
      </c>
    </row>
    <row r="893" spans="1:28" s="171" customFormat="1" ht="20.45">
      <c r="A893" s="156"/>
      <c r="B893" s="150" t="str">
        <f ca="1">IF(LEN(A893)=0,"",INDEX('Smelter Look-up'!$A:$A,MATCH($A893,'Smelter Look-up'!$E:$E,0)))</f>
        <v/>
      </c>
      <c r="C893" s="153" t="str">
        <f ca="1">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 ca="1">IF(C893="",NA(),MATCH($B893&amp;$C893,'Smelter Look-up'!$J:$J,0))</f>
        <v>#N/A</v>
      </c>
      <c r="X893" s="171">
        <f t="shared" ca="1" si="39"/>
        <v>0</v>
      </c>
      <c r="AB893" s="171" t="str">
        <f t="shared" ca="1" si="40"/>
        <v/>
      </c>
    </row>
    <row r="894" spans="1:28" s="171" customFormat="1" ht="20.45">
      <c r="A894" s="156"/>
      <c r="B894" s="150" t="str">
        <f ca="1">IF(LEN(A894)=0,"",INDEX('Smelter Look-up'!$A:$A,MATCH($A894,'Smelter Look-up'!$E:$E,0)))</f>
        <v/>
      </c>
      <c r="C894" s="153" t="str">
        <f ca="1">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 ca="1">IF(C894="",NA(),MATCH($B894&amp;$C894,'Smelter Look-up'!$J:$J,0))</f>
        <v>#N/A</v>
      </c>
      <c r="X894" s="171">
        <f t="shared" ca="1" si="39"/>
        <v>0</v>
      </c>
      <c r="AB894" s="171" t="str">
        <f t="shared" ca="1" si="40"/>
        <v/>
      </c>
    </row>
    <row r="895" spans="1:28" s="171" customFormat="1" ht="20.45">
      <c r="A895" s="156"/>
      <c r="B895" s="150" t="str">
        <f ca="1">IF(LEN(A895)=0,"",INDEX('Smelter Look-up'!$A:$A,MATCH($A895,'Smelter Look-up'!$E:$E,0)))</f>
        <v/>
      </c>
      <c r="C895" s="153" t="str">
        <f ca="1">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 ca="1">IF(C895="",NA(),MATCH($B895&amp;$C895,'Smelter Look-up'!$J:$J,0))</f>
        <v>#N/A</v>
      </c>
      <c r="X895" s="171">
        <f t="shared" ref="X895:X958" ca="1" si="42">IF(AND(C895="Smelter not listed",OR(LEN(D895)=0,LEN(E895)=0)),1,0)</f>
        <v>0</v>
      </c>
      <c r="AB895" s="171" t="str">
        <f t="shared" ref="AB895:AB958" ca="1" si="43">B895&amp;C895</f>
        <v/>
      </c>
    </row>
    <row r="896" spans="1:28" s="171" customFormat="1" ht="20.45">
      <c r="A896" s="156"/>
      <c r="B896" s="150" t="str">
        <f ca="1">IF(LEN(A896)=0,"",INDEX('Smelter Look-up'!$A:$A,MATCH($A896,'Smelter Look-up'!$E:$E,0)))</f>
        <v/>
      </c>
      <c r="C896" s="153" t="str">
        <f ca="1">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 ca="1">IF(C896="",NA(),MATCH($B896&amp;$C896,'Smelter Look-up'!$J:$J,0))</f>
        <v>#N/A</v>
      </c>
      <c r="X896" s="171">
        <f t="shared" ca="1" si="42"/>
        <v>0</v>
      </c>
      <c r="AB896" s="171" t="str">
        <f t="shared" ca="1" si="43"/>
        <v/>
      </c>
    </row>
    <row r="897" spans="1:28" s="171" customFormat="1" ht="20.45">
      <c r="A897" s="156"/>
      <c r="B897" s="150" t="str">
        <f ca="1">IF(LEN(A897)=0,"",INDEX('Smelter Look-up'!$A:$A,MATCH($A897,'Smelter Look-up'!$E:$E,0)))</f>
        <v/>
      </c>
      <c r="C897" s="153" t="str">
        <f ca="1">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 ca="1">IF(C897="",NA(),MATCH($B897&amp;$C897,'Smelter Look-up'!$J:$J,0))</f>
        <v>#N/A</v>
      </c>
      <c r="X897" s="171">
        <f t="shared" ca="1" si="42"/>
        <v>0</v>
      </c>
      <c r="AB897" s="171" t="str">
        <f t="shared" ca="1" si="43"/>
        <v/>
      </c>
    </row>
    <row r="898" spans="1:28" s="171" customFormat="1" ht="20.45">
      <c r="A898" s="156"/>
      <c r="B898" s="150" t="str">
        <f ca="1">IF(LEN(A898)=0,"",INDEX('Smelter Look-up'!$A:$A,MATCH($A898,'Smelter Look-up'!$E:$E,0)))</f>
        <v/>
      </c>
      <c r="C898" s="153" t="str">
        <f ca="1">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 ca="1">IF(C898="",NA(),MATCH($B898&amp;$C898,'Smelter Look-up'!$J:$J,0))</f>
        <v>#N/A</v>
      </c>
      <c r="X898" s="171">
        <f t="shared" ca="1" si="42"/>
        <v>0</v>
      </c>
      <c r="AB898" s="171" t="str">
        <f t="shared" ca="1" si="43"/>
        <v/>
      </c>
    </row>
    <row r="899" spans="1:28" s="171" customFormat="1" ht="20.45">
      <c r="A899" s="156"/>
      <c r="B899" s="150" t="str">
        <f ca="1">IF(LEN(A899)=0,"",INDEX('Smelter Look-up'!$A:$A,MATCH($A899,'Smelter Look-up'!$E:$E,0)))</f>
        <v/>
      </c>
      <c r="C899" s="153" t="str">
        <f ca="1">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 ca="1">IF(C899="",NA(),MATCH($B899&amp;$C899,'Smelter Look-up'!$J:$J,0))</f>
        <v>#N/A</v>
      </c>
      <c r="X899" s="171">
        <f t="shared" ca="1" si="42"/>
        <v>0</v>
      </c>
      <c r="AB899" s="171" t="str">
        <f t="shared" ca="1" si="43"/>
        <v/>
      </c>
    </row>
    <row r="900" spans="1:28" s="171" customFormat="1" ht="20.45">
      <c r="A900" s="156"/>
      <c r="B900" s="150" t="str">
        <f ca="1">IF(LEN(A900)=0,"",INDEX('Smelter Look-up'!$A:$A,MATCH($A900,'Smelter Look-up'!$E:$E,0)))</f>
        <v/>
      </c>
      <c r="C900" s="153" t="str">
        <f ca="1">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 ca="1">IF(C900="",NA(),MATCH($B900&amp;$C900,'Smelter Look-up'!$J:$J,0))</f>
        <v>#N/A</v>
      </c>
      <c r="X900" s="171">
        <f t="shared" ca="1" si="42"/>
        <v>0</v>
      </c>
      <c r="AB900" s="171" t="str">
        <f t="shared" ca="1" si="43"/>
        <v/>
      </c>
    </row>
    <row r="901" spans="1:28" s="171" customFormat="1" ht="20.45">
      <c r="A901" s="156"/>
      <c r="B901" s="150" t="str">
        <f ca="1">IF(LEN(A901)=0,"",INDEX('Smelter Look-up'!$A:$A,MATCH($A901,'Smelter Look-up'!$E:$E,0)))</f>
        <v/>
      </c>
      <c r="C901" s="153" t="str">
        <f ca="1">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 ca="1">IF(C901="",NA(),MATCH($B901&amp;$C901,'Smelter Look-up'!$J:$J,0))</f>
        <v>#N/A</v>
      </c>
      <c r="X901" s="171">
        <f t="shared" ca="1" si="42"/>
        <v>0</v>
      </c>
      <c r="AB901" s="171" t="str">
        <f t="shared" ca="1" si="43"/>
        <v/>
      </c>
    </row>
    <row r="902" spans="1:28" s="171" customFormat="1" ht="20.45">
      <c r="A902" s="156"/>
      <c r="B902" s="150" t="str">
        <f ca="1">IF(LEN(A902)=0,"",INDEX('Smelter Look-up'!$A:$A,MATCH($A902,'Smelter Look-up'!$E:$E,0)))</f>
        <v/>
      </c>
      <c r="C902" s="153" t="str">
        <f ca="1">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 ca="1">IF(C902="",NA(),MATCH($B902&amp;$C902,'Smelter Look-up'!$J:$J,0))</f>
        <v>#N/A</v>
      </c>
      <c r="X902" s="171">
        <f t="shared" ca="1" si="42"/>
        <v>0</v>
      </c>
      <c r="AB902" s="171" t="str">
        <f t="shared" ca="1" si="43"/>
        <v/>
      </c>
    </row>
    <row r="903" spans="1:28" s="171" customFormat="1" ht="20.45">
      <c r="A903" s="156"/>
      <c r="B903" s="150" t="str">
        <f ca="1">IF(LEN(A903)=0,"",INDEX('Smelter Look-up'!$A:$A,MATCH($A903,'Smelter Look-up'!$E:$E,0)))</f>
        <v/>
      </c>
      <c r="C903" s="153" t="str">
        <f ca="1">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 ca="1">IF(C903="",NA(),MATCH($B903&amp;$C903,'Smelter Look-up'!$J:$J,0))</f>
        <v>#N/A</v>
      </c>
      <c r="X903" s="171">
        <f t="shared" ca="1" si="42"/>
        <v>0</v>
      </c>
      <c r="AB903" s="171" t="str">
        <f t="shared" ca="1" si="43"/>
        <v/>
      </c>
    </row>
    <row r="904" spans="1:28" s="171" customFormat="1" ht="20.45">
      <c r="A904" s="156"/>
      <c r="B904" s="150" t="str">
        <f ca="1">IF(LEN(A904)=0,"",INDEX('Smelter Look-up'!$A:$A,MATCH($A904,'Smelter Look-up'!$E:$E,0)))</f>
        <v/>
      </c>
      <c r="C904" s="153" t="str">
        <f ca="1">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 ca="1">IF(C904="",NA(),MATCH($B904&amp;$C904,'Smelter Look-up'!$J:$J,0))</f>
        <v>#N/A</v>
      </c>
      <c r="X904" s="171">
        <f t="shared" ca="1" si="42"/>
        <v>0</v>
      </c>
      <c r="AB904" s="171" t="str">
        <f t="shared" ca="1" si="43"/>
        <v/>
      </c>
    </row>
    <row r="905" spans="1:28" s="171" customFormat="1" ht="20.45">
      <c r="A905" s="156"/>
      <c r="B905" s="150" t="str">
        <f ca="1">IF(LEN(A905)=0,"",INDEX('Smelter Look-up'!$A:$A,MATCH($A905,'Smelter Look-up'!$E:$E,0)))</f>
        <v/>
      </c>
      <c r="C905" s="153" t="str">
        <f ca="1">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 ca="1">IF(C905="",NA(),MATCH($B905&amp;$C905,'Smelter Look-up'!$J:$J,0))</f>
        <v>#N/A</v>
      </c>
      <c r="X905" s="171">
        <f t="shared" ca="1" si="42"/>
        <v>0</v>
      </c>
      <c r="AB905" s="171" t="str">
        <f t="shared" ca="1" si="43"/>
        <v/>
      </c>
    </row>
    <row r="906" spans="1:28" s="171" customFormat="1" ht="20.45">
      <c r="A906" s="156"/>
      <c r="B906" s="150" t="str">
        <f ca="1">IF(LEN(A906)=0,"",INDEX('Smelter Look-up'!$A:$A,MATCH($A906,'Smelter Look-up'!$E:$E,0)))</f>
        <v/>
      </c>
      <c r="C906" s="153" t="str">
        <f ca="1">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 ca="1">IF(C906="",NA(),MATCH($B906&amp;$C906,'Smelter Look-up'!$J:$J,0))</f>
        <v>#N/A</v>
      </c>
      <c r="X906" s="171">
        <f t="shared" ca="1" si="42"/>
        <v>0</v>
      </c>
      <c r="AB906" s="171" t="str">
        <f t="shared" ca="1" si="43"/>
        <v/>
      </c>
    </row>
    <row r="907" spans="1:28" s="171" customFormat="1" ht="20.45">
      <c r="A907" s="156"/>
      <c r="B907" s="150" t="str">
        <f ca="1">IF(LEN(A907)=0,"",INDEX('Smelter Look-up'!$A:$A,MATCH($A907,'Smelter Look-up'!$E:$E,0)))</f>
        <v/>
      </c>
      <c r="C907" s="153" t="str">
        <f ca="1">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 ca="1">IF(C907="",NA(),MATCH($B907&amp;$C907,'Smelter Look-up'!$J:$J,0))</f>
        <v>#N/A</v>
      </c>
      <c r="X907" s="171">
        <f t="shared" ca="1" si="42"/>
        <v>0</v>
      </c>
      <c r="AB907" s="171" t="str">
        <f t="shared" ca="1" si="43"/>
        <v/>
      </c>
    </row>
    <row r="908" spans="1:28" s="171" customFormat="1" ht="20.45">
      <c r="A908" s="156"/>
      <c r="B908" s="150" t="str">
        <f ca="1">IF(LEN(A908)=0,"",INDEX('Smelter Look-up'!$A:$A,MATCH($A908,'Smelter Look-up'!$E:$E,0)))</f>
        <v/>
      </c>
      <c r="C908" s="153" t="str">
        <f ca="1">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 ca="1">IF(C908="",NA(),MATCH($B908&amp;$C908,'Smelter Look-up'!$J:$J,0))</f>
        <v>#N/A</v>
      </c>
      <c r="X908" s="171">
        <f t="shared" ca="1" si="42"/>
        <v>0</v>
      </c>
      <c r="AB908" s="171" t="str">
        <f t="shared" ca="1" si="43"/>
        <v/>
      </c>
    </row>
    <row r="909" spans="1:28" s="171" customFormat="1" ht="20.45">
      <c r="A909" s="156"/>
      <c r="B909" s="150" t="str">
        <f ca="1">IF(LEN(A909)=0,"",INDEX('Smelter Look-up'!$A:$A,MATCH($A909,'Smelter Look-up'!$E:$E,0)))</f>
        <v/>
      </c>
      <c r="C909" s="153" t="str">
        <f ca="1">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 ca="1">IF(C909="",NA(),MATCH($B909&amp;$C909,'Smelter Look-up'!$J:$J,0))</f>
        <v>#N/A</v>
      </c>
      <c r="X909" s="171">
        <f t="shared" ca="1" si="42"/>
        <v>0</v>
      </c>
      <c r="AB909" s="171" t="str">
        <f t="shared" ca="1" si="43"/>
        <v/>
      </c>
    </row>
    <row r="910" spans="1:28" s="171" customFormat="1" ht="20.45">
      <c r="A910" s="156"/>
      <c r="B910" s="150" t="str">
        <f ca="1">IF(LEN(A910)=0,"",INDEX('Smelter Look-up'!$A:$A,MATCH($A910,'Smelter Look-up'!$E:$E,0)))</f>
        <v/>
      </c>
      <c r="C910" s="153" t="str">
        <f ca="1">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 ca="1">IF(C910="",NA(),MATCH($B910&amp;$C910,'Smelter Look-up'!$J:$J,0))</f>
        <v>#N/A</v>
      </c>
      <c r="X910" s="171">
        <f t="shared" ca="1" si="42"/>
        <v>0</v>
      </c>
      <c r="AB910" s="171" t="str">
        <f t="shared" ca="1" si="43"/>
        <v/>
      </c>
    </row>
    <row r="911" spans="1:28" s="171" customFormat="1" ht="20.45">
      <c r="A911" s="156"/>
      <c r="B911" s="150" t="str">
        <f ca="1">IF(LEN(A911)=0,"",INDEX('Smelter Look-up'!$A:$A,MATCH($A911,'Smelter Look-up'!$E:$E,0)))</f>
        <v/>
      </c>
      <c r="C911" s="153" t="str">
        <f ca="1">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 ca="1">IF(C911="",NA(),MATCH($B911&amp;$C911,'Smelter Look-up'!$J:$J,0))</f>
        <v>#N/A</v>
      </c>
      <c r="X911" s="171">
        <f t="shared" ca="1" si="42"/>
        <v>0</v>
      </c>
      <c r="AB911" s="171" t="str">
        <f t="shared" ca="1" si="43"/>
        <v/>
      </c>
    </row>
    <row r="912" spans="1:28" s="171" customFormat="1" ht="20.45">
      <c r="A912" s="156"/>
      <c r="B912" s="150" t="str">
        <f ca="1">IF(LEN(A912)=0,"",INDEX('Smelter Look-up'!$A:$A,MATCH($A912,'Smelter Look-up'!$E:$E,0)))</f>
        <v/>
      </c>
      <c r="C912" s="153" t="str">
        <f ca="1">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 ca="1">IF(C912="",NA(),MATCH($B912&amp;$C912,'Smelter Look-up'!$J:$J,0))</f>
        <v>#N/A</v>
      </c>
      <c r="X912" s="171">
        <f t="shared" ca="1" si="42"/>
        <v>0</v>
      </c>
      <c r="AB912" s="171" t="str">
        <f t="shared" ca="1" si="43"/>
        <v/>
      </c>
    </row>
    <row r="913" spans="1:28" s="171" customFormat="1" ht="20.45">
      <c r="A913" s="156"/>
      <c r="B913" s="150" t="str">
        <f ca="1">IF(LEN(A913)=0,"",INDEX('Smelter Look-up'!$A:$A,MATCH($A913,'Smelter Look-up'!$E:$E,0)))</f>
        <v/>
      </c>
      <c r="C913" s="153" t="str">
        <f ca="1">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 ca="1">IF(C913="",NA(),MATCH($B913&amp;$C913,'Smelter Look-up'!$J:$J,0))</f>
        <v>#N/A</v>
      </c>
      <c r="X913" s="171">
        <f t="shared" ca="1" si="42"/>
        <v>0</v>
      </c>
      <c r="AB913" s="171" t="str">
        <f t="shared" ca="1" si="43"/>
        <v/>
      </c>
    </row>
    <row r="914" spans="1:28" s="171" customFormat="1" ht="20.45">
      <c r="A914" s="156"/>
      <c r="B914" s="150" t="str">
        <f ca="1">IF(LEN(A914)=0,"",INDEX('Smelter Look-up'!$A:$A,MATCH($A914,'Smelter Look-up'!$E:$E,0)))</f>
        <v/>
      </c>
      <c r="C914" s="153" t="str">
        <f ca="1">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 ca="1">IF(C914="",NA(),MATCH($B914&amp;$C914,'Smelter Look-up'!$J:$J,0))</f>
        <v>#N/A</v>
      </c>
      <c r="X914" s="171">
        <f t="shared" ca="1" si="42"/>
        <v>0</v>
      </c>
      <c r="AB914" s="171" t="str">
        <f t="shared" ca="1" si="43"/>
        <v/>
      </c>
    </row>
    <row r="915" spans="1:28" s="171" customFormat="1" ht="20.45">
      <c r="A915" s="156"/>
      <c r="B915" s="150" t="str">
        <f ca="1">IF(LEN(A915)=0,"",INDEX('Smelter Look-up'!$A:$A,MATCH($A915,'Smelter Look-up'!$E:$E,0)))</f>
        <v/>
      </c>
      <c r="C915" s="153" t="str">
        <f ca="1">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 ca="1">IF(C915="",NA(),MATCH($B915&amp;$C915,'Smelter Look-up'!$J:$J,0))</f>
        <v>#N/A</v>
      </c>
      <c r="X915" s="171">
        <f t="shared" ca="1" si="42"/>
        <v>0</v>
      </c>
      <c r="AB915" s="171" t="str">
        <f t="shared" ca="1" si="43"/>
        <v/>
      </c>
    </row>
    <row r="916" spans="1:28" s="171" customFormat="1" ht="20.45">
      <c r="A916" s="156"/>
      <c r="B916" s="150" t="str">
        <f ca="1">IF(LEN(A916)=0,"",INDEX('Smelter Look-up'!$A:$A,MATCH($A916,'Smelter Look-up'!$E:$E,0)))</f>
        <v/>
      </c>
      <c r="C916" s="153" t="str">
        <f ca="1">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 ca="1">IF(C916="",NA(),MATCH($B916&amp;$C916,'Smelter Look-up'!$J:$J,0))</f>
        <v>#N/A</v>
      </c>
      <c r="X916" s="171">
        <f t="shared" ca="1" si="42"/>
        <v>0</v>
      </c>
      <c r="AB916" s="171" t="str">
        <f t="shared" ca="1" si="43"/>
        <v/>
      </c>
    </row>
    <row r="917" spans="1:28" s="171" customFormat="1" ht="20.45">
      <c r="A917" s="156"/>
      <c r="B917" s="150" t="str">
        <f ca="1">IF(LEN(A917)=0,"",INDEX('Smelter Look-up'!$A:$A,MATCH($A917,'Smelter Look-up'!$E:$E,0)))</f>
        <v/>
      </c>
      <c r="C917" s="153" t="str">
        <f ca="1">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 ca="1">IF(C917="",NA(),MATCH($B917&amp;$C917,'Smelter Look-up'!$J:$J,0))</f>
        <v>#N/A</v>
      </c>
      <c r="X917" s="171">
        <f t="shared" ca="1" si="42"/>
        <v>0</v>
      </c>
      <c r="AB917" s="171" t="str">
        <f t="shared" ca="1" si="43"/>
        <v/>
      </c>
    </row>
    <row r="918" spans="1:28" s="171" customFormat="1" ht="20.45">
      <c r="A918" s="156"/>
      <c r="B918" s="150" t="str">
        <f ca="1">IF(LEN(A918)=0,"",INDEX('Smelter Look-up'!$A:$A,MATCH($A918,'Smelter Look-up'!$E:$E,0)))</f>
        <v/>
      </c>
      <c r="C918" s="153" t="str">
        <f ca="1">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 ca="1">IF(C918="",NA(),MATCH($B918&amp;$C918,'Smelter Look-up'!$J:$J,0))</f>
        <v>#N/A</v>
      </c>
      <c r="X918" s="171">
        <f t="shared" ca="1" si="42"/>
        <v>0</v>
      </c>
      <c r="AB918" s="171" t="str">
        <f t="shared" ca="1" si="43"/>
        <v/>
      </c>
    </row>
    <row r="919" spans="1:28" s="171" customFormat="1" ht="20.45">
      <c r="A919" s="156"/>
      <c r="B919" s="150" t="str">
        <f ca="1">IF(LEN(A919)=0,"",INDEX('Smelter Look-up'!$A:$A,MATCH($A919,'Smelter Look-up'!$E:$E,0)))</f>
        <v/>
      </c>
      <c r="C919" s="153" t="str">
        <f ca="1">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 ca="1">IF(C919="",NA(),MATCH($B919&amp;$C919,'Smelter Look-up'!$J:$J,0))</f>
        <v>#N/A</v>
      </c>
      <c r="X919" s="171">
        <f t="shared" ca="1" si="42"/>
        <v>0</v>
      </c>
      <c r="AB919" s="171" t="str">
        <f t="shared" ca="1" si="43"/>
        <v/>
      </c>
    </row>
    <row r="920" spans="1:28" s="171" customFormat="1" ht="20.45">
      <c r="A920" s="156"/>
      <c r="B920" s="150" t="str">
        <f ca="1">IF(LEN(A920)=0,"",INDEX('Smelter Look-up'!$A:$A,MATCH($A920,'Smelter Look-up'!$E:$E,0)))</f>
        <v/>
      </c>
      <c r="C920" s="153" t="str">
        <f ca="1">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 ca="1">IF(C920="",NA(),MATCH($B920&amp;$C920,'Smelter Look-up'!$J:$J,0))</f>
        <v>#N/A</v>
      </c>
      <c r="X920" s="171">
        <f t="shared" ca="1" si="42"/>
        <v>0</v>
      </c>
      <c r="AB920" s="171" t="str">
        <f t="shared" ca="1" si="43"/>
        <v/>
      </c>
    </row>
    <row r="921" spans="1:28" s="171" customFormat="1" ht="20.45">
      <c r="A921" s="156"/>
      <c r="B921" s="150" t="str">
        <f ca="1">IF(LEN(A921)=0,"",INDEX('Smelter Look-up'!$A:$A,MATCH($A921,'Smelter Look-up'!$E:$E,0)))</f>
        <v/>
      </c>
      <c r="C921" s="153" t="str">
        <f ca="1">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 ca="1">IF(C921="",NA(),MATCH($B921&amp;$C921,'Smelter Look-up'!$J:$J,0))</f>
        <v>#N/A</v>
      </c>
      <c r="X921" s="171">
        <f t="shared" ca="1" si="42"/>
        <v>0</v>
      </c>
      <c r="AB921" s="171" t="str">
        <f t="shared" ca="1" si="43"/>
        <v/>
      </c>
    </row>
    <row r="922" spans="1:28" s="171" customFormat="1" ht="20.45">
      <c r="A922" s="156"/>
      <c r="B922" s="150" t="str">
        <f ca="1">IF(LEN(A922)=0,"",INDEX('Smelter Look-up'!$A:$A,MATCH($A922,'Smelter Look-up'!$E:$E,0)))</f>
        <v/>
      </c>
      <c r="C922" s="153" t="str">
        <f ca="1">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 ca="1">IF(C922="",NA(),MATCH($B922&amp;$C922,'Smelter Look-up'!$J:$J,0))</f>
        <v>#N/A</v>
      </c>
      <c r="X922" s="171">
        <f t="shared" ca="1" si="42"/>
        <v>0</v>
      </c>
      <c r="AB922" s="171" t="str">
        <f t="shared" ca="1" si="43"/>
        <v/>
      </c>
    </row>
    <row r="923" spans="1:28" s="171" customFormat="1" ht="20.45">
      <c r="A923" s="156"/>
      <c r="B923" s="150" t="str">
        <f ca="1">IF(LEN(A923)=0,"",INDEX('Smelter Look-up'!$A:$A,MATCH($A923,'Smelter Look-up'!$E:$E,0)))</f>
        <v/>
      </c>
      <c r="C923" s="153" t="str">
        <f ca="1">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 ca="1">IF(C923="",NA(),MATCH($B923&amp;$C923,'Smelter Look-up'!$J:$J,0))</f>
        <v>#N/A</v>
      </c>
      <c r="X923" s="171">
        <f t="shared" ca="1" si="42"/>
        <v>0</v>
      </c>
      <c r="AB923" s="171" t="str">
        <f t="shared" ca="1" si="43"/>
        <v/>
      </c>
    </row>
    <row r="924" spans="1:28" s="171" customFormat="1" ht="20.45">
      <c r="A924" s="156"/>
      <c r="B924" s="150" t="str">
        <f ca="1">IF(LEN(A924)=0,"",INDEX('Smelter Look-up'!$A:$A,MATCH($A924,'Smelter Look-up'!$E:$E,0)))</f>
        <v/>
      </c>
      <c r="C924" s="153" t="str">
        <f ca="1">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 ca="1">IF(C924="",NA(),MATCH($B924&amp;$C924,'Smelter Look-up'!$J:$J,0))</f>
        <v>#N/A</v>
      </c>
      <c r="X924" s="171">
        <f t="shared" ca="1" si="42"/>
        <v>0</v>
      </c>
      <c r="AB924" s="171" t="str">
        <f t="shared" ca="1" si="43"/>
        <v/>
      </c>
    </row>
    <row r="925" spans="1:28" s="171" customFormat="1" ht="20.45">
      <c r="A925" s="156"/>
      <c r="B925" s="150" t="str">
        <f ca="1">IF(LEN(A925)=0,"",INDEX('Smelter Look-up'!$A:$A,MATCH($A925,'Smelter Look-up'!$E:$E,0)))</f>
        <v/>
      </c>
      <c r="C925" s="153" t="str">
        <f ca="1">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 ca="1">IF(C925="",NA(),MATCH($B925&amp;$C925,'Smelter Look-up'!$J:$J,0))</f>
        <v>#N/A</v>
      </c>
      <c r="X925" s="171">
        <f t="shared" ca="1" si="42"/>
        <v>0</v>
      </c>
      <c r="AB925" s="171" t="str">
        <f t="shared" ca="1" si="43"/>
        <v/>
      </c>
    </row>
    <row r="926" spans="1:28" s="171" customFormat="1" ht="20.45">
      <c r="A926" s="156"/>
      <c r="B926" s="150" t="str">
        <f ca="1">IF(LEN(A926)=0,"",INDEX('Smelter Look-up'!$A:$A,MATCH($A926,'Smelter Look-up'!$E:$E,0)))</f>
        <v/>
      </c>
      <c r="C926" s="153" t="str">
        <f ca="1">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 ca="1">IF(C926="",NA(),MATCH($B926&amp;$C926,'Smelter Look-up'!$J:$J,0))</f>
        <v>#N/A</v>
      </c>
      <c r="X926" s="171">
        <f t="shared" ca="1" si="42"/>
        <v>0</v>
      </c>
      <c r="AB926" s="171" t="str">
        <f t="shared" ca="1" si="43"/>
        <v/>
      </c>
    </row>
    <row r="927" spans="1:28" s="171" customFormat="1" ht="20.45">
      <c r="A927" s="156"/>
      <c r="B927" s="150" t="str">
        <f ca="1">IF(LEN(A927)=0,"",INDEX('Smelter Look-up'!$A:$A,MATCH($A927,'Smelter Look-up'!$E:$E,0)))</f>
        <v/>
      </c>
      <c r="C927" s="153" t="str">
        <f ca="1">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 ca="1">IF(C927="",NA(),MATCH($B927&amp;$C927,'Smelter Look-up'!$J:$J,0))</f>
        <v>#N/A</v>
      </c>
      <c r="X927" s="171">
        <f t="shared" ca="1" si="42"/>
        <v>0</v>
      </c>
      <c r="AB927" s="171" t="str">
        <f t="shared" ca="1" si="43"/>
        <v/>
      </c>
    </row>
    <row r="928" spans="1:28" s="171" customFormat="1" ht="20.45">
      <c r="A928" s="156"/>
      <c r="B928" s="150" t="str">
        <f ca="1">IF(LEN(A928)=0,"",INDEX('Smelter Look-up'!$A:$A,MATCH($A928,'Smelter Look-up'!$E:$E,0)))</f>
        <v/>
      </c>
      <c r="C928" s="153" t="str">
        <f ca="1">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 ca="1">IF(C928="",NA(),MATCH($B928&amp;$C928,'Smelter Look-up'!$J:$J,0))</f>
        <v>#N/A</v>
      </c>
      <c r="X928" s="171">
        <f t="shared" ca="1" si="42"/>
        <v>0</v>
      </c>
      <c r="AB928" s="171" t="str">
        <f t="shared" ca="1" si="43"/>
        <v/>
      </c>
    </row>
    <row r="929" spans="1:28" s="171" customFormat="1" ht="20.45">
      <c r="A929" s="156"/>
      <c r="B929" s="150" t="str">
        <f ca="1">IF(LEN(A929)=0,"",INDEX('Smelter Look-up'!$A:$A,MATCH($A929,'Smelter Look-up'!$E:$E,0)))</f>
        <v/>
      </c>
      <c r="C929" s="153" t="str">
        <f ca="1">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 ca="1">IF(C929="",NA(),MATCH($B929&amp;$C929,'Smelter Look-up'!$J:$J,0))</f>
        <v>#N/A</v>
      </c>
      <c r="X929" s="171">
        <f t="shared" ca="1" si="42"/>
        <v>0</v>
      </c>
      <c r="AB929" s="171" t="str">
        <f t="shared" ca="1" si="43"/>
        <v/>
      </c>
    </row>
    <row r="930" spans="1:28" s="171" customFormat="1" ht="20.45">
      <c r="A930" s="156"/>
      <c r="B930" s="150" t="str">
        <f ca="1">IF(LEN(A930)=0,"",INDEX('Smelter Look-up'!$A:$A,MATCH($A930,'Smelter Look-up'!$E:$E,0)))</f>
        <v/>
      </c>
      <c r="C930" s="153" t="str">
        <f ca="1">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 ca="1">IF(C930="",NA(),MATCH($B930&amp;$C930,'Smelter Look-up'!$J:$J,0))</f>
        <v>#N/A</v>
      </c>
      <c r="X930" s="171">
        <f t="shared" ca="1" si="42"/>
        <v>0</v>
      </c>
      <c r="AB930" s="171" t="str">
        <f t="shared" ca="1" si="43"/>
        <v/>
      </c>
    </row>
    <row r="931" spans="1:28" s="171" customFormat="1" ht="20.45">
      <c r="A931" s="156"/>
      <c r="B931" s="150" t="str">
        <f ca="1">IF(LEN(A931)=0,"",INDEX('Smelter Look-up'!$A:$A,MATCH($A931,'Smelter Look-up'!$E:$E,0)))</f>
        <v/>
      </c>
      <c r="C931" s="153" t="str">
        <f ca="1">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 ca="1">IF(C931="",NA(),MATCH($B931&amp;$C931,'Smelter Look-up'!$J:$J,0))</f>
        <v>#N/A</v>
      </c>
      <c r="X931" s="171">
        <f t="shared" ca="1" si="42"/>
        <v>0</v>
      </c>
      <c r="AB931" s="171" t="str">
        <f t="shared" ca="1" si="43"/>
        <v/>
      </c>
    </row>
    <row r="932" spans="1:28" s="171" customFormat="1" ht="20.45">
      <c r="A932" s="156"/>
      <c r="B932" s="150" t="str">
        <f ca="1">IF(LEN(A932)=0,"",INDEX('Smelter Look-up'!$A:$A,MATCH($A932,'Smelter Look-up'!$E:$E,0)))</f>
        <v/>
      </c>
      <c r="C932" s="153" t="str">
        <f ca="1">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 ca="1">IF(C932="",NA(),MATCH($B932&amp;$C932,'Smelter Look-up'!$J:$J,0))</f>
        <v>#N/A</v>
      </c>
      <c r="X932" s="171">
        <f t="shared" ca="1" si="42"/>
        <v>0</v>
      </c>
      <c r="AB932" s="171" t="str">
        <f t="shared" ca="1" si="43"/>
        <v/>
      </c>
    </row>
    <row r="933" spans="1:28" s="171" customFormat="1" ht="20.45">
      <c r="A933" s="156"/>
      <c r="B933" s="150" t="str">
        <f ca="1">IF(LEN(A933)=0,"",INDEX('Smelter Look-up'!$A:$A,MATCH($A933,'Smelter Look-up'!$E:$E,0)))</f>
        <v/>
      </c>
      <c r="C933" s="153" t="str">
        <f ca="1">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 ca="1">IF(C933="",NA(),MATCH($B933&amp;$C933,'Smelter Look-up'!$J:$J,0))</f>
        <v>#N/A</v>
      </c>
      <c r="X933" s="171">
        <f t="shared" ca="1" si="42"/>
        <v>0</v>
      </c>
      <c r="AB933" s="171" t="str">
        <f t="shared" ca="1" si="43"/>
        <v/>
      </c>
    </row>
    <row r="934" spans="1:28" s="171" customFormat="1" ht="20.45">
      <c r="A934" s="156"/>
      <c r="B934" s="150" t="str">
        <f ca="1">IF(LEN(A934)=0,"",INDEX('Smelter Look-up'!$A:$A,MATCH($A934,'Smelter Look-up'!$E:$E,0)))</f>
        <v/>
      </c>
      <c r="C934" s="153" t="str">
        <f ca="1">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 ca="1">IF(C934="",NA(),MATCH($B934&amp;$C934,'Smelter Look-up'!$J:$J,0))</f>
        <v>#N/A</v>
      </c>
      <c r="X934" s="171">
        <f t="shared" ca="1" si="42"/>
        <v>0</v>
      </c>
      <c r="AB934" s="171" t="str">
        <f t="shared" ca="1" si="43"/>
        <v/>
      </c>
    </row>
    <row r="935" spans="1:28" s="171" customFormat="1" ht="20.45">
      <c r="A935" s="156"/>
      <c r="B935" s="150" t="str">
        <f ca="1">IF(LEN(A935)=0,"",INDEX('Smelter Look-up'!$A:$A,MATCH($A935,'Smelter Look-up'!$E:$E,0)))</f>
        <v/>
      </c>
      <c r="C935" s="153" t="str">
        <f ca="1">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 ca="1">IF(C935="",NA(),MATCH($B935&amp;$C935,'Smelter Look-up'!$J:$J,0))</f>
        <v>#N/A</v>
      </c>
      <c r="X935" s="171">
        <f t="shared" ca="1" si="42"/>
        <v>0</v>
      </c>
      <c r="AB935" s="171" t="str">
        <f t="shared" ca="1" si="43"/>
        <v/>
      </c>
    </row>
    <row r="936" spans="1:28" s="171" customFormat="1" ht="20.45">
      <c r="A936" s="156"/>
      <c r="B936" s="150" t="str">
        <f ca="1">IF(LEN(A936)=0,"",INDEX('Smelter Look-up'!$A:$A,MATCH($A936,'Smelter Look-up'!$E:$E,0)))</f>
        <v/>
      </c>
      <c r="C936" s="153" t="str">
        <f ca="1">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 ca="1">IF(C936="",NA(),MATCH($B936&amp;$C936,'Smelter Look-up'!$J:$J,0))</f>
        <v>#N/A</v>
      </c>
      <c r="X936" s="171">
        <f t="shared" ca="1" si="42"/>
        <v>0</v>
      </c>
      <c r="AB936" s="171" t="str">
        <f t="shared" ca="1" si="43"/>
        <v/>
      </c>
    </row>
    <row r="937" spans="1:28" s="171" customFormat="1" ht="20.45">
      <c r="A937" s="156"/>
      <c r="B937" s="150" t="str">
        <f ca="1">IF(LEN(A937)=0,"",INDEX('Smelter Look-up'!$A:$A,MATCH($A937,'Smelter Look-up'!$E:$E,0)))</f>
        <v/>
      </c>
      <c r="C937" s="153" t="str">
        <f ca="1">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 ca="1">IF(C937="",NA(),MATCH($B937&amp;$C937,'Smelter Look-up'!$J:$J,0))</f>
        <v>#N/A</v>
      </c>
      <c r="X937" s="171">
        <f t="shared" ca="1" si="42"/>
        <v>0</v>
      </c>
      <c r="AB937" s="171" t="str">
        <f t="shared" ca="1" si="43"/>
        <v/>
      </c>
    </row>
    <row r="938" spans="1:28" s="171" customFormat="1" ht="20.45">
      <c r="A938" s="156"/>
      <c r="B938" s="150" t="str">
        <f ca="1">IF(LEN(A938)=0,"",INDEX('Smelter Look-up'!$A:$A,MATCH($A938,'Smelter Look-up'!$E:$E,0)))</f>
        <v/>
      </c>
      <c r="C938" s="153" t="str">
        <f ca="1">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 ca="1">IF(C938="",NA(),MATCH($B938&amp;$C938,'Smelter Look-up'!$J:$J,0))</f>
        <v>#N/A</v>
      </c>
      <c r="X938" s="171">
        <f t="shared" ca="1" si="42"/>
        <v>0</v>
      </c>
      <c r="AB938" s="171" t="str">
        <f t="shared" ca="1" si="43"/>
        <v/>
      </c>
    </row>
    <row r="939" spans="1:28" s="171" customFormat="1" ht="20.45">
      <c r="A939" s="156"/>
      <c r="B939" s="150" t="str">
        <f ca="1">IF(LEN(A939)=0,"",INDEX('Smelter Look-up'!$A:$A,MATCH($A939,'Smelter Look-up'!$E:$E,0)))</f>
        <v/>
      </c>
      <c r="C939" s="153" t="str">
        <f ca="1">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 ca="1">IF(C939="",NA(),MATCH($B939&amp;$C939,'Smelter Look-up'!$J:$J,0))</f>
        <v>#N/A</v>
      </c>
      <c r="X939" s="171">
        <f t="shared" ca="1" si="42"/>
        <v>0</v>
      </c>
      <c r="AB939" s="171" t="str">
        <f t="shared" ca="1" si="43"/>
        <v/>
      </c>
    </row>
    <row r="940" spans="1:28" s="171" customFormat="1" ht="20.45">
      <c r="A940" s="156"/>
      <c r="B940" s="150" t="str">
        <f ca="1">IF(LEN(A940)=0,"",INDEX('Smelter Look-up'!$A:$A,MATCH($A940,'Smelter Look-up'!$E:$E,0)))</f>
        <v/>
      </c>
      <c r="C940" s="153" t="str">
        <f ca="1">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 ca="1">IF(C940="",NA(),MATCH($B940&amp;$C940,'Smelter Look-up'!$J:$J,0))</f>
        <v>#N/A</v>
      </c>
      <c r="X940" s="171">
        <f t="shared" ca="1" si="42"/>
        <v>0</v>
      </c>
      <c r="AB940" s="171" t="str">
        <f t="shared" ca="1" si="43"/>
        <v/>
      </c>
    </row>
    <row r="941" spans="1:28" s="171" customFormat="1" ht="20.45">
      <c r="A941" s="156"/>
      <c r="B941" s="150" t="str">
        <f ca="1">IF(LEN(A941)=0,"",INDEX('Smelter Look-up'!$A:$A,MATCH($A941,'Smelter Look-up'!$E:$E,0)))</f>
        <v/>
      </c>
      <c r="C941" s="153" t="str">
        <f ca="1">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 ca="1">IF(C941="",NA(),MATCH($B941&amp;$C941,'Smelter Look-up'!$J:$J,0))</f>
        <v>#N/A</v>
      </c>
      <c r="X941" s="171">
        <f t="shared" ca="1" si="42"/>
        <v>0</v>
      </c>
      <c r="AB941" s="171" t="str">
        <f t="shared" ca="1" si="43"/>
        <v/>
      </c>
    </row>
    <row r="942" spans="1:28" s="171" customFormat="1" ht="20.45">
      <c r="A942" s="156"/>
      <c r="B942" s="150" t="str">
        <f ca="1">IF(LEN(A942)=0,"",INDEX('Smelter Look-up'!$A:$A,MATCH($A942,'Smelter Look-up'!$E:$E,0)))</f>
        <v/>
      </c>
      <c r="C942" s="153" t="str">
        <f ca="1">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 ca="1">IF(C942="",NA(),MATCH($B942&amp;$C942,'Smelter Look-up'!$J:$J,0))</f>
        <v>#N/A</v>
      </c>
      <c r="X942" s="171">
        <f t="shared" ca="1" si="42"/>
        <v>0</v>
      </c>
      <c r="AB942" s="171" t="str">
        <f t="shared" ca="1" si="43"/>
        <v/>
      </c>
    </row>
    <row r="943" spans="1:28" s="171" customFormat="1" ht="20.45">
      <c r="A943" s="156"/>
      <c r="B943" s="150" t="str">
        <f ca="1">IF(LEN(A943)=0,"",INDEX('Smelter Look-up'!$A:$A,MATCH($A943,'Smelter Look-up'!$E:$E,0)))</f>
        <v/>
      </c>
      <c r="C943" s="153" t="str">
        <f ca="1">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 ca="1">IF(C943="",NA(),MATCH($B943&amp;$C943,'Smelter Look-up'!$J:$J,0))</f>
        <v>#N/A</v>
      </c>
      <c r="X943" s="171">
        <f t="shared" ca="1" si="42"/>
        <v>0</v>
      </c>
      <c r="AB943" s="171" t="str">
        <f t="shared" ca="1" si="43"/>
        <v/>
      </c>
    </row>
    <row r="944" spans="1:28" s="171" customFormat="1" ht="20.45">
      <c r="A944" s="156"/>
      <c r="B944" s="150" t="str">
        <f ca="1">IF(LEN(A944)=0,"",INDEX('Smelter Look-up'!$A:$A,MATCH($A944,'Smelter Look-up'!$E:$E,0)))</f>
        <v/>
      </c>
      <c r="C944" s="153" t="str">
        <f ca="1">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 ca="1">IF(C944="",NA(),MATCH($B944&amp;$C944,'Smelter Look-up'!$J:$J,0))</f>
        <v>#N/A</v>
      </c>
      <c r="X944" s="171">
        <f t="shared" ca="1" si="42"/>
        <v>0</v>
      </c>
      <c r="AB944" s="171" t="str">
        <f t="shared" ca="1" si="43"/>
        <v/>
      </c>
    </row>
    <row r="945" spans="1:28" s="171" customFormat="1" ht="20.45">
      <c r="A945" s="156"/>
      <c r="B945" s="150" t="str">
        <f ca="1">IF(LEN(A945)=0,"",INDEX('Smelter Look-up'!$A:$A,MATCH($A945,'Smelter Look-up'!$E:$E,0)))</f>
        <v/>
      </c>
      <c r="C945" s="153" t="str">
        <f ca="1">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 ca="1">IF(C945="",NA(),MATCH($B945&amp;$C945,'Smelter Look-up'!$J:$J,0))</f>
        <v>#N/A</v>
      </c>
      <c r="X945" s="171">
        <f t="shared" ca="1" si="42"/>
        <v>0</v>
      </c>
      <c r="AB945" s="171" t="str">
        <f t="shared" ca="1" si="43"/>
        <v/>
      </c>
    </row>
    <row r="946" spans="1:28" s="171" customFormat="1" ht="20.45">
      <c r="A946" s="156"/>
      <c r="B946" s="150" t="str">
        <f ca="1">IF(LEN(A946)=0,"",INDEX('Smelter Look-up'!$A:$A,MATCH($A946,'Smelter Look-up'!$E:$E,0)))</f>
        <v/>
      </c>
      <c r="C946" s="153" t="str">
        <f ca="1">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 ca="1">IF(C946="",NA(),MATCH($B946&amp;$C946,'Smelter Look-up'!$J:$J,0))</f>
        <v>#N/A</v>
      </c>
      <c r="X946" s="171">
        <f t="shared" ca="1" si="42"/>
        <v>0</v>
      </c>
      <c r="AB946" s="171" t="str">
        <f t="shared" ca="1" si="43"/>
        <v/>
      </c>
    </row>
    <row r="947" spans="1:28" s="171" customFormat="1" ht="20.45">
      <c r="A947" s="156"/>
      <c r="B947" s="150" t="str">
        <f ca="1">IF(LEN(A947)=0,"",INDEX('Smelter Look-up'!$A:$A,MATCH($A947,'Smelter Look-up'!$E:$E,0)))</f>
        <v/>
      </c>
      <c r="C947" s="153" t="str">
        <f ca="1">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 ca="1">IF(C947="",NA(),MATCH($B947&amp;$C947,'Smelter Look-up'!$J:$J,0))</f>
        <v>#N/A</v>
      </c>
      <c r="X947" s="171">
        <f t="shared" ca="1" si="42"/>
        <v>0</v>
      </c>
      <c r="AB947" s="171" t="str">
        <f t="shared" ca="1" si="43"/>
        <v/>
      </c>
    </row>
    <row r="948" spans="1:28" s="171" customFormat="1" ht="20.45">
      <c r="A948" s="156"/>
      <c r="B948" s="150" t="str">
        <f ca="1">IF(LEN(A948)=0,"",INDEX('Smelter Look-up'!$A:$A,MATCH($A948,'Smelter Look-up'!$E:$E,0)))</f>
        <v/>
      </c>
      <c r="C948" s="153" t="str">
        <f ca="1">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 ca="1">IF(C948="",NA(),MATCH($B948&amp;$C948,'Smelter Look-up'!$J:$J,0))</f>
        <v>#N/A</v>
      </c>
      <c r="X948" s="171">
        <f t="shared" ca="1" si="42"/>
        <v>0</v>
      </c>
      <c r="AB948" s="171" t="str">
        <f t="shared" ca="1" si="43"/>
        <v/>
      </c>
    </row>
    <row r="949" spans="1:28" s="171" customFormat="1" ht="20.45">
      <c r="A949" s="156"/>
      <c r="B949" s="150" t="str">
        <f ca="1">IF(LEN(A949)=0,"",INDEX('Smelter Look-up'!$A:$A,MATCH($A949,'Smelter Look-up'!$E:$E,0)))</f>
        <v/>
      </c>
      <c r="C949" s="153" t="str">
        <f ca="1">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 ca="1">IF(C949="",NA(),MATCH($B949&amp;$C949,'Smelter Look-up'!$J:$J,0))</f>
        <v>#N/A</v>
      </c>
      <c r="X949" s="171">
        <f t="shared" ca="1" si="42"/>
        <v>0</v>
      </c>
      <c r="AB949" s="171" t="str">
        <f t="shared" ca="1" si="43"/>
        <v/>
      </c>
    </row>
    <row r="950" spans="1:28" s="171" customFormat="1" ht="20.45">
      <c r="A950" s="156"/>
      <c r="B950" s="150" t="str">
        <f ca="1">IF(LEN(A950)=0,"",INDEX('Smelter Look-up'!$A:$A,MATCH($A950,'Smelter Look-up'!$E:$E,0)))</f>
        <v/>
      </c>
      <c r="C950" s="153" t="str">
        <f ca="1">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 ca="1">IF(C950="",NA(),MATCH($B950&amp;$C950,'Smelter Look-up'!$J:$J,0))</f>
        <v>#N/A</v>
      </c>
      <c r="X950" s="171">
        <f t="shared" ca="1" si="42"/>
        <v>0</v>
      </c>
      <c r="AB950" s="171" t="str">
        <f t="shared" ca="1" si="43"/>
        <v/>
      </c>
    </row>
    <row r="951" spans="1:28" s="171" customFormat="1" ht="20.45">
      <c r="A951" s="156"/>
      <c r="B951" s="150" t="str">
        <f ca="1">IF(LEN(A951)=0,"",INDEX('Smelter Look-up'!$A:$A,MATCH($A951,'Smelter Look-up'!$E:$E,0)))</f>
        <v/>
      </c>
      <c r="C951" s="153" t="str">
        <f ca="1">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 ca="1">IF(C951="",NA(),MATCH($B951&amp;$C951,'Smelter Look-up'!$J:$J,0))</f>
        <v>#N/A</v>
      </c>
      <c r="X951" s="171">
        <f t="shared" ca="1" si="42"/>
        <v>0</v>
      </c>
      <c r="AB951" s="171" t="str">
        <f t="shared" ca="1" si="43"/>
        <v/>
      </c>
    </row>
    <row r="952" spans="1:28" s="171" customFormat="1" ht="20.45">
      <c r="A952" s="156"/>
      <c r="B952" s="150" t="str">
        <f ca="1">IF(LEN(A952)=0,"",INDEX('Smelter Look-up'!$A:$A,MATCH($A952,'Smelter Look-up'!$E:$E,0)))</f>
        <v/>
      </c>
      <c r="C952" s="153" t="str">
        <f ca="1">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 ca="1">IF(C952="",NA(),MATCH($B952&amp;$C952,'Smelter Look-up'!$J:$J,0))</f>
        <v>#N/A</v>
      </c>
      <c r="X952" s="171">
        <f t="shared" ca="1" si="42"/>
        <v>0</v>
      </c>
      <c r="AB952" s="171" t="str">
        <f t="shared" ca="1" si="43"/>
        <v/>
      </c>
    </row>
    <row r="953" spans="1:28" s="171" customFormat="1" ht="20.45">
      <c r="A953" s="156"/>
      <c r="B953" s="150" t="str">
        <f ca="1">IF(LEN(A953)=0,"",INDEX('Smelter Look-up'!$A:$A,MATCH($A953,'Smelter Look-up'!$E:$E,0)))</f>
        <v/>
      </c>
      <c r="C953" s="153" t="str">
        <f ca="1">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 ca="1">IF(C953="",NA(),MATCH($B953&amp;$C953,'Smelter Look-up'!$J:$J,0))</f>
        <v>#N/A</v>
      </c>
      <c r="X953" s="171">
        <f t="shared" ca="1" si="42"/>
        <v>0</v>
      </c>
      <c r="AB953" s="171" t="str">
        <f t="shared" ca="1" si="43"/>
        <v/>
      </c>
    </row>
    <row r="954" spans="1:28" s="171" customFormat="1" ht="20.45">
      <c r="A954" s="156"/>
      <c r="B954" s="150" t="str">
        <f ca="1">IF(LEN(A954)=0,"",INDEX('Smelter Look-up'!$A:$A,MATCH($A954,'Smelter Look-up'!$E:$E,0)))</f>
        <v/>
      </c>
      <c r="C954" s="153" t="str">
        <f ca="1">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 ca="1">IF(C954="",NA(),MATCH($B954&amp;$C954,'Smelter Look-up'!$J:$J,0))</f>
        <v>#N/A</v>
      </c>
      <c r="X954" s="171">
        <f t="shared" ca="1" si="42"/>
        <v>0</v>
      </c>
      <c r="AB954" s="171" t="str">
        <f t="shared" ca="1" si="43"/>
        <v/>
      </c>
    </row>
    <row r="955" spans="1:28" s="171" customFormat="1" ht="20.45">
      <c r="A955" s="156"/>
      <c r="B955" s="150" t="str">
        <f ca="1">IF(LEN(A955)=0,"",INDEX('Smelter Look-up'!$A:$A,MATCH($A955,'Smelter Look-up'!$E:$E,0)))</f>
        <v/>
      </c>
      <c r="C955" s="153" t="str">
        <f ca="1">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 ca="1">IF(C955="",NA(),MATCH($B955&amp;$C955,'Smelter Look-up'!$J:$J,0))</f>
        <v>#N/A</v>
      </c>
      <c r="X955" s="171">
        <f t="shared" ca="1" si="42"/>
        <v>0</v>
      </c>
      <c r="AB955" s="171" t="str">
        <f t="shared" ca="1" si="43"/>
        <v/>
      </c>
    </row>
    <row r="956" spans="1:28" s="171" customFormat="1" ht="20.45">
      <c r="A956" s="156"/>
      <c r="B956" s="150" t="str">
        <f ca="1">IF(LEN(A956)=0,"",INDEX('Smelter Look-up'!$A:$A,MATCH($A956,'Smelter Look-up'!$E:$E,0)))</f>
        <v/>
      </c>
      <c r="C956" s="153" t="str">
        <f ca="1">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 ca="1">IF(C956="",NA(),MATCH($B956&amp;$C956,'Smelter Look-up'!$J:$J,0))</f>
        <v>#N/A</v>
      </c>
      <c r="X956" s="171">
        <f t="shared" ca="1" si="42"/>
        <v>0</v>
      </c>
      <c r="AB956" s="171" t="str">
        <f t="shared" ca="1" si="43"/>
        <v/>
      </c>
    </row>
    <row r="957" spans="1:28" s="171" customFormat="1" ht="20.45">
      <c r="A957" s="156"/>
      <c r="B957" s="150" t="str">
        <f ca="1">IF(LEN(A957)=0,"",INDEX('Smelter Look-up'!$A:$A,MATCH($A957,'Smelter Look-up'!$E:$E,0)))</f>
        <v/>
      </c>
      <c r="C957" s="153" t="str">
        <f ca="1">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 ca="1">IF(C957="",NA(),MATCH($B957&amp;$C957,'Smelter Look-up'!$J:$J,0))</f>
        <v>#N/A</v>
      </c>
      <c r="X957" s="171">
        <f t="shared" ca="1" si="42"/>
        <v>0</v>
      </c>
      <c r="AB957" s="171" t="str">
        <f t="shared" ca="1" si="43"/>
        <v/>
      </c>
    </row>
    <row r="958" spans="1:28" s="171" customFormat="1" ht="20.45">
      <c r="A958" s="156"/>
      <c r="B958" s="150" t="str">
        <f ca="1">IF(LEN(A958)=0,"",INDEX('Smelter Look-up'!$A:$A,MATCH($A958,'Smelter Look-up'!$E:$E,0)))</f>
        <v/>
      </c>
      <c r="C958" s="153" t="str">
        <f ca="1">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 ca="1">IF(C958="",NA(),MATCH($B958&amp;$C958,'Smelter Look-up'!$J:$J,0))</f>
        <v>#N/A</v>
      </c>
      <c r="X958" s="171">
        <f t="shared" ca="1" si="42"/>
        <v>0</v>
      </c>
      <c r="AB958" s="171" t="str">
        <f t="shared" ca="1" si="43"/>
        <v/>
      </c>
    </row>
    <row r="959" spans="1:28" s="171" customFormat="1" ht="20.45">
      <c r="A959" s="156"/>
      <c r="B959" s="150" t="str">
        <f ca="1">IF(LEN(A959)=0,"",INDEX('Smelter Look-up'!$A:$A,MATCH($A959,'Smelter Look-up'!$E:$E,0)))</f>
        <v/>
      </c>
      <c r="C959" s="153" t="str">
        <f ca="1">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 ca="1">IF(C959="",NA(),MATCH($B959&amp;$C959,'Smelter Look-up'!$J:$J,0))</f>
        <v>#N/A</v>
      </c>
      <c r="X959" s="171">
        <f t="shared" ref="X959:X1022" ca="1" si="45">IF(AND(C959="Smelter not listed",OR(LEN(D959)=0,LEN(E959)=0)),1,0)</f>
        <v>0</v>
      </c>
      <c r="AB959" s="171" t="str">
        <f t="shared" ref="AB959:AB1022" ca="1" si="46">B959&amp;C959</f>
        <v/>
      </c>
    </row>
    <row r="960" spans="1:28" s="171" customFormat="1" ht="20.45">
      <c r="A960" s="156"/>
      <c r="B960" s="150" t="str">
        <f ca="1">IF(LEN(A960)=0,"",INDEX('Smelter Look-up'!$A:$A,MATCH($A960,'Smelter Look-up'!$E:$E,0)))</f>
        <v/>
      </c>
      <c r="C960" s="153" t="str">
        <f ca="1">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 ca="1">IF(C960="",NA(),MATCH($B960&amp;$C960,'Smelter Look-up'!$J:$J,0))</f>
        <v>#N/A</v>
      </c>
      <c r="X960" s="171">
        <f t="shared" ca="1" si="45"/>
        <v>0</v>
      </c>
      <c r="AB960" s="171" t="str">
        <f t="shared" ca="1" si="46"/>
        <v/>
      </c>
    </row>
    <row r="961" spans="1:28" s="171" customFormat="1" ht="20.45">
      <c r="A961" s="156"/>
      <c r="B961" s="150" t="str">
        <f ca="1">IF(LEN(A961)=0,"",INDEX('Smelter Look-up'!$A:$A,MATCH($A961,'Smelter Look-up'!$E:$E,0)))</f>
        <v/>
      </c>
      <c r="C961" s="153" t="str">
        <f ca="1">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 ca="1">IF(C961="",NA(),MATCH($B961&amp;$C961,'Smelter Look-up'!$J:$J,0))</f>
        <v>#N/A</v>
      </c>
      <c r="X961" s="171">
        <f t="shared" ca="1" si="45"/>
        <v>0</v>
      </c>
      <c r="AB961" s="171" t="str">
        <f t="shared" ca="1" si="46"/>
        <v/>
      </c>
    </row>
    <row r="962" spans="1:28" s="171" customFormat="1" ht="20.45">
      <c r="A962" s="156"/>
      <c r="B962" s="150" t="str">
        <f ca="1">IF(LEN(A962)=0,"",INDEX('Smelter Look-up'!$A:$A,MATCH($A962,'Smelter Look-up'!$E:$E,0)))</f>
        <v/>
      </c>
      <c r="C962" s="153" t="str">
        <f ca="1">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 ca="1">IF(C962="",NA(),MATCH($B962&amp;$C962,'Smelter Look-up'!$J:$J,0))</f>
        <v>#N/A</v>
      </c>
      <c r="X962" s="171">
        <f t="shared" ca="1" si="45"/>
        <v>0</v>
      </c>
      <c r="AB962" s="171" t="str">
        <f t="shared" ca="1" si="46"/>
        <v/>
      </c>
    </row>
    <row r="963" spans="1:28" s="171" customFormat="1" ht="20.45">
      <c r="A963" s="156"/>
      <c r="B963" s="150" t="str">
        <f ca="1">IF(LEN(A963)=0,"",INDEX('Smelter Look-up'!$A:$A,MATCH($A963,'Smelter Look-up'!$E:$E,0)))</f>
        <v/>
      </c>
      <c r="C963" s="153" t="str">
        <f ca="1">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 ca="1">IF(C963="",NA(),MATCH($B963&amp;$C963,'Smelter Look-up'!$J:$J,0))</f>
        <v>#N/A</v>
      </c>
      <c r="X963" s="171">
        <f t="shared" ca="1" si="45"/>
        <v>0</v>
      </c>
      <c r="AB963" s="171" t="str">
        <f t="shared" ca="1" si="46"/>
        <v/>
      </c>
    </row>
    <row r="964" spans="1:28" s="171" customFormat="1" ht="20.45">
      <c r="A964" s="156"/>
      <c r="B964" s="150" t="str">
        <f ca="1">IF(LEN(A964)=0,"",INDEX('Smelter Look-up'!$A:$A,MATCH($A964,'Smelter Look-up'!$E:$E,0)))</f>
        <v/>
      </c>
      <c r="C964" s="153" t="str">
        <f ca="1">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 ca="1">IF(C964="",NA(),MATCH($B964&amp;$C964,'Smelter Look-up'!$J:$J,0))</f>
        <v>#N/A</v>
      </c>
      <c r="X964" s="171">
        <f t="shared" ca="1" si="45"/>
        <v>0</v>
      </c>
      <c r="AB964" s="171" t="str">
        <f t="shared" ca="1" si="46"/>
        <v/>
      </c>
    </row>
    <row r="965" spans="1:28" s="171" customFormat="1" ht="20.45">
      <c r="A965" s="156"/>
      <c r="B965" s="150" t="str">
        <f ca="1">IF(LEN(A965)=0,"",INDEX('Smelter Look-up'!$A:$A,MATCH($A965,'Smelter Look-up'!$E:$E,0)))</f>
        <v/>
      </c>
      <c r="C965" s="153" t="str">
        <f ca="1">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 ca="1">IF(C965="",NA(),MATCH($B965&amp;$C965,'Smelter Look-up'!$J:$J,0))</f>
        <v>#N/A</v>
      </c>
      <c r="X965" s="171">
        <f t="shared" ca="1" si="45"/>
        <v>0</v>
      </c>
      <c r="AB965" s="171" t="str">
        <f t="shared" ca="1" si="46"/>
        <v/>
      </c>
    </row>
    <row r="966" spans="1:28" s="171" customFormat="1" ht="20.45">
      <c r="A966" s="156"/>
      <c r="B966" s="150" t="str">
        <f ca="1">IF(LEN(A966)=0,"",INDEX('Smelter Look-up'!$A:$A,MATCH($A966,'Smelter Look-up'!$E:$E,0)))</f>
        <v/>
      </c>
      <c r="C966" s="153" t="str">
        <f ca="1">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 ca="1">IF(C966="",NA(),MATCH($B966&amp;$C966,'Smelter Look-up'!$J:$J,0))</f>
        <v>#N/A</v>
      </c>
      <c r="X966" s="171">
        <f t="shared" ca="1" si="45"/>
        <v>0</v>
      </c>
      <c r="AB966" s="171" t="str">
        <f t="shared" ca="1" si="46"/>
        <v/>
      </c>
    </row>
    <row r="967" spans="1:28" s="171" customFormat="1" ht="20.45">
      <c r="A967" s="156"/>
      <c r="B967" s="150" t="str">
        <f ca="1">IF(LEN(A967)=0,"",INDEX('Smelter Look-up'!$A:$A,MATCH($A967,'Smelter Look-up'!$E:$E,0)))</f>
        <v/>
      </c>
      <c r="C967" s="153" t="str">
        <f ca="1">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 ca="1">IF(C967="",NA(),MATCH($B967&amp;$C967,'Smelter Look-up'!$J:$J,0))</f>
        <v>#N/A</v>
      </c>
      <c r="X967" s="171">
        <f t="shared" ca="1" si="45"/>
        <v>0</v>
      </c>
      <c r="AB967" s="171" t="str">
        <f t="shared" ca="1" si="46"/>
        <v/>
      </c>
    </row>
    <row r="968" spans="1:28" s="171" customFormat="1" ht="20.45">
      <c r="A968" s="156"/>
      <c r="B968" s="150" t="str">
        <f ca="1">IF(LEN(A968)=0,"",INDEX('Smelter Look-up'!$A:$A,MATCH($A968,'Smelter Look-up'!$E:$E,0)))</f>
        <v/>
      </c>
      <c r="C968" s="153" t="str">
        <f ca="1">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 ca="1">IF(C968="",NA(),MATCH($B968&amp;$C968,'Smelter Look-up'!$J:$J,0))</f>
        <v>#N/A</v>
      </c>
      <c r="X968" s="171">
        <f t="shared" ca="1" si="45"/>
        <v>0</v>
      </c>
      <c r="AB968" s="171" t="str">
        <f t="shared" ca="1" si="46"/>
        <v/>
      </c>
    </row>
    <row r="969" spans="1:28" s="171" customFormat="1" ht="20.45">
      <c r="A969" s="156"/>
      <c r="B969" s="150" t="str">
        <f ca="1">IF(LEN(A969)=0,"",INDEX('Smelter Look-up'!$A:$A,MATCH($A969,'Smelter Look-up'!$E:$E,0)))</f>
        <v/>
      </c>
      <c r="C969" s="153" t="str">
        <f ca="1">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 ca="1">IF(C969="",NA(),MATCH($B969&amp;$C969,'Smelter Look-up'!$J:$J,0))</f>
        <v>#N/A</v>
      </c>
      <c r="X969" s="171">
        <f t="shared" ca="1" si="45"/>
        <v>0</v>
      </c>
      <c r="AB969" s="171" t="str">
        <f t="shared" ca="1" si="46"/>
        <v/>
      </c>
    </row>
    <row r="970" spans="1:28" s="171" customFormat="1" ht="20.45">
      <c r="A970" s="156"/>
      <c r="B970" s="150" t="str">
        <f ca="1">IF(LEN(A970)=0,"",INDEX('Smelter Look-up'!$A:$A,MATCH($A970,'Smelter Look-up'!$E:$E,0)))</f>
        <v/>
      </c>
      <c r="C970" s="153" t="str">
        <f ca="1">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 ca="1">IF(C970="",NA(),MATCH($B970&amp;$C970,'Smelter Look-up'!$J:$J,0))</f>
        <v>#N/A</v>
      </c>
      <c r="X970" s="171">
        <f t="shared" ca="1" si="45"/>
        <v>0</v>
      </c>
      <c r="AB970" s="171" t="str">
        <f t="shared" ca="1" si="46"/>
        <v/>
      </c>
    </row>
    <row r="971" spans="1:28" s="171" customFormat="1" ht="20.45">
      <c r="A971" s="156"/>
      <c r="B971" s="150" t="str">
        <f ca="1">IF(LEN(A971)=0,"",INDEX('Smelter Look-up'!$A:$A,MATCH($A971,'Smelter Look-up'!$E:$E,0)))</f>
        <v/>
      </c>
      <c r="C971" s="153" t="str">
        <f ca="1">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 ca="1">IF(C971="",NA(),MATCH($B971&amp;$C971,'Smelter Look-up'!$J:$J,0))</f>
        <v>#N/A</v>
      </c>
      <c r="X971" s="171">
        <f t="shared" ca="1" si="45"/>
        <v>0</v>
      </c>
      <c r="AB971" s="171" t="str">
        <f t="shared" ca="1" si="46"/>
        <v/>
      </c>
    </row>
    <row r="972" spans="1:28" s="171" customFormat="1" ht="20.45">
      <c r="A972" s="156"/>
      <c r="B972" s="150" t="str">
        <f ca="1">IF(LEN(A972)=0,"",INDEX('Smelter Look-up'!$A:$A,MATCH($A972,'Smelter Look-up'!$E:$E,0)))</f>
        <v/>
      </c>
      <c r="C972" s="153" t="str">
        <f ca="1">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 ca="1">IF(C972="",NA(),MATCH($B972&amp;$C972,'Smelter Look-up'!$J:$J,0))</f>
        <v>#N/A</v>
      </c>
      <c r="X972" s="171">
        <f t="shared" ca="1" si="45"/>
        <v>0</v>
      </c>
      <c r="AB972" s="171" t="str">
        <f t="shared" ca="1" si="46"/>
        <v/>
      </c>
    </row>
    <row r="973" spans="1:28" s="171" customFormat="1" ht="20.45">
      <c r="A973" s="156"/>
      <c r="B973" s="150" t="str">
        <f ca="1">IF(LEN(A973)=0,"",INDEX('Smelter Look-up'!$A:$A,MATCH($A973,'Smelter Look-up'!$E:$E,0)))</f>
        <v/>
      </c>
      <c r="C973" s="153" t="str">
        <f ca="1">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 ca="1">IF(C973="",NA(),MATCH($B973&amp;$C973,'Smelter Look-up'!$J:$J,0))</f>
        <v>#N/A</v>
      </c>
      <c r="X973" s="171">
        <f t="shared" ca="1" si="45"/>
        <v>0</v>
      </c>
      <c r="AB973" s="171" t="str">
        <f t="shared" ca="1" si="46"/>
        <v/>
      </c>
    </row>
    <row r="974" spans="1:28" s="171" customFormat="1" ht="20.45">
      <c r="A974" s="156"/>
      <c r="B974" s="150" t="str">
        <f ca="1">IF(LEN(A974)=0,"",INDEX('Smelter Look-up'!$A:$A,MATCH($A974,'Smelter Look-up'!$E:$E,0)))</f>
        <v/>
      </c>
      <c r="C974" s="153" t="str">
        <f ca="1">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 ca="1">IF(C974="",NA(),MATCH($B974&amp;$C974,'Smelter Look-up'!$J:$J,0))</f>
        <v>#N/A</v>
      </c>
      <c r="X974" s="171">
        <f t="shared" ca="1" si="45"/>
        <v>0</v>
      </c>
      <c r="AB974" s="171" t="str">
        <f t="shared" ca="1" si="46"/>
        <v/>
      </c>
    </row>
    <row r="975" spans="1:28" s="171" customFormat="1" ht="20.45">
      <c r="A975" s="156"/>
      <c r="B975" s="150" t="str">
        <f ca="1">IF(LEN(A975)=0,"",INDEX('Smelter Look-up'!$A:$A,MATCH($A975,'Smelter Look-up'!$E:$E,0)))</f>
        <v/>
      </c>
      <c r="C975" s="153" t="str">
        <f ca="1">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 ca="1">IF(C975="",NA(),MATCH($B975&amp;$C975,'Smelter Look-up'!$J:$J,0))</f>
        <v>#N/A</v>
      </c>
      <c r="X975" s="171">
        <f t="shared" ca="1" si="45"/>
        <v>0</v>
      </c>
      <c r="AB975" s="171" t="str">
        <f t="shared" ca="1" si="46"/>
        <v/>
      </c>
    </row>
    <row r="976" spans="1:28" s="171" customFormat="1" ht="20.45">
      <c r="A976" s="156"/>
      <c r="B976" s="150" t="str">
        <f ca="1">IF(LEN(A976)=0,"",INDEX('Smelter Look-up'!$A:$A,MATCH($A976,'Smelter Look-up'!$E:$E,0)))</f>
        <v/>
      </c>
      <c r="C976" s="153" t="str">
        <f ca="1">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 ca="1">IF(C976="",NA(),MATCH($B976&amp;$C976,'Smelter Look-up'!$J:$J,0))</f>
        <v>#N/A</v>
      </c>
      <c r="X976" s="171">
        <f t="shared" ca="1" si="45"/>
        <v>0</v>
      </c>
      <c r="AB976" s="171" t="str">
        <f t="shared" ca="1" si="46"/>
        <v/>
      </c>
    </row>
    <row r="977" spans="1:28" s="171" customFormat="1" ht="20.45">
      <c r="A977" s="156"/>
      <c r="B977" s="150" t="str">
        <f ca="1">IF(LEN(A977)=0,"",INDEX('Smelter Look-up'!$A:$A,MATCH($A977,'Smelter Look-up'!$E:$E,0)))</f>
        <v/>
      </c>
      <c r="C977" s="153" t="str">
        <f ca="1">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 ca="1">IF(C977="",NA(),MATCH($B977&amp;$C977,'Smelter Look-up'!$J:$J,0))</f>
        <v>#N/A</v>
      </c>
      <c r="X977" s="171">
        <f t="shared" ca="1" si="45"/>
        <v>0</v>
      </c>
      <c r="AB977" s="171" t="str">
        <f t="shared" ca="1" si="46"/>
        <v/>
      </c>
    </row>
    <row r="978" spans="1:28" s="171" customFormat="1" ht="20.45">
      <c r="A978" s="156"/>
      <c r="B978" s="150" t="str">
        <f ca="1">IF(LEN(A978)=0,"",INDEX('Smelter Look-up'!$A:$A,MATCH($A978,'Smelter Look-up'!$E:$E,0)))</f>
        <v/>
      </c>
      <c r="C978" s="153" t="str">
        <f ca="1">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 ca="1">IF(C978="",NA(),MATCH($B978&amp;$C978,'Smelter Look-up'!$J:$J,0))</f>
        <v>#N/A</v>
      </c>
      <c r="X978" s="171">
        <f t="shared" ca="1" si="45"/>
        <v>0</v>
      </c>
      <c r="AB978" s="171" t="str">
        <f t="shared" ca="1" si="46"/>
        <v/>
      </c>
    </row>
    <row r="979" spans="1:28" s="171" customFormat="1" ht="20.45">
      <c r="A979" s="156"/>
      <c r="B979" s="150" t="str">
        <f ca="1">IF(LEN(A979)=0,"",INDEX('Smelter Look-up'!$A:$A,MATCH($A979,'Smelter Look-up'!$E:$E,0)))</f>
        <v/>
      </c>
      <c r="C979" s="153" t="str">
        <f ca="1">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 ca="1">IF(C979="",NA(),MATCH($B979&amp;$C979,'Smelter Look-up'!$J:$J,0))</f>
        <v>#N/A</v>
      </c>
      <c r="X979" s="171">
        <f t="shared" ca="1" si="45"/>
        <v>0</v>
      </c>
      <c r="AB979" s="171" t="str">
        <f t="shared" ca="1" si="46"/>
        <v/>
      </c>
    </row>
    <row r="980" spans="1:28" s="171" customFormat="1" ht="20.45">
      <c r="A980" s="156"/>
      <c r="B980" s="150" t="str">
        <f ca="1">IF(LEN(A980)=0,"",INDEX('Smelter Look-up'!$A:$A,MATCH($A980,'Smelter Look-up'!$E:$E,0)))</f>
        <v/>
      </c>
      <c r="C980" s="153" t="str">
        <f ca="1">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 ca="1">IF(C980="",NA(),MATCH($B980&amp;$C980,'Smelter Look-up'!$J:$J,0))</f>
        <v>#N/A</v>
      </c>
      <c r="X980" s="171">
        <f t="shared" ca="1" si="45"/>
        <v>0</v>
      </c>
      <c r="AB980" s="171" t="str">
        <f t="shared" ca="1" si="46"/>
        <v/>
      </c>
    </row>
    <row r="981" spans="1:28" s="171" customFormat="1" ht="20.45">
      <c r="A981" s="156"/>
      <c r="B981" s="150" t="str">
        <f ca="1">IF(LEN(A981)=0,"",INDEX('Smelter Look-up'!$A:$A,MATCH($A981,'Smelter Look-up'!$E:$E,0)))</f>
        <v/>
      </c>
      <c r="C981" s="153" t="str">
        <f ca="1">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 ca="1">IF(C981="",NA(),MATCH($B981&amp;$C981,'Smelter Look-up'!$J:$J,0))</f>
        <v>#N/A</v>
      </c>
      <c r="X981" s="171">
        <f t="shared" ca="1" si="45"/>
        <v>0</v>
      </c>
      <c r="AB981" s="171" t="str">
        <f t="shared" ca="1" si="46"/>
        <v/>
      </c>
    </row>
    <row r="982" spans="1:28" s="171" customFormat="1" ht="20.45">
      <c r="A982" s="156"/>
      <c r="B982" s="150" t="str">
        <f ca="1">IF(LEN(A982)=0,"",INDEX('Smelter Look-up'!$A:$A,MATCH($A982,'Smelter Look-up'!$E:$E,0)))</f>
        <v/>
      </c>
      <c r="C982" s="153" t="str">
        <f ca="1">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 ca="1">IF(C982="",NA(),MATCH($B982&amp;$C982,'Smelter Look-up'!$J:$J,0))</f>
        <v>#N/A</v>
      </c>
      <c r="X982" s="171">
        <f t="shared" ca="1" si="45"/>
        <v>0</v>
      </c>
      <c r="AB982" s="171" t="str">
        <f t="shared" ca="1" si="46"/>
        <v/>
      </c>
    </row>
    <row r="983" spans="1:28" s="171" customFormat="1" ht="20.45">
      <c r="A983" s="156"/>
      <c r="B983" s="150" t="str">
        <f ca="1">IF(LEN(A983)=0,"",INDEX('Smelter Look-up'!$A:$A,MATCH($A983,'Smelter Look-up'!$E:$E,0)))</f>
        <v/>
      </c>
      <c r="C983" s="153" t="str">
        <f ca="1">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 ca="1">IF(C983="",NA(),MATCH($B983&amp;$C983,'Smelter Look-up'!$J:$J,0))</f>
        <v>#N/A</v>
      </c>
      <c r="X983" s="171">
        <f t="shared" ca="1" si="45"/>
        <v>0</v>
      </c>
      <c r="AB983" s="171" t="str">
        <f t="shared" ca="1" si="46"/>
        <v/>
      </c>
    </row>
    <row r="984" spans="1:28" s="171" customFormat="1" ht="20.45">
      <c r="A984" s="156"/>
      <c r="B984" s="150" t="str">
        <f ca="1">IF(LEN(A984)=0,"",INDEX('Smelter Look-up'!$A:$A,MATCH($A984,'Smelter Look-up'!$E:$E,0)))</f>
        <v/>
      </c>
      <c r="C984" s="153" t="str">
        <f ca="1">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 ca="1">IF(C984="",NA(),MATCH($B984&amp;$C984,'Smelter Look-up'!$J:$J,0))</f>
        <v>#N/A</v>
      </c>
      <c r="X984" s="171">
        <f t="shared" ca="1" si="45"/>
        <v>0</v>
      </c>
      <c r="AB984" s="171" t="str">
        <f t="shared" ca="1" si="46"/>
        <v/>
      </c>
    </row>
    <row r="985" spans="1:28" s="171" customFormat="1" ht="20.45">
      <c r="A985" s="156"/>
      <c r="B985" s="150" t="str">
        <f ca="1">IF(LEN(A985)=0,"",INDEX('Smelter Look-up'!$A:$A,MATCH($A985,'Smelter Look-up'!$E:$E,0)))</f>
        <v/>
      </c>
      <c r="C985" s="153" t="str">
        <f ca="1">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 ca="1">IF(C985="",NA(),MATCH($B985&amp;$C985,'Smelter Look-up'!$J:$J,0))</f>
        <v>#N/A</v>
      </c>
      <c r="X985" s="171">
        <f t="shared" ca="1" si="45"/>
        <v>0</v>
      </c>
      <c r="AB985" s="171" t="str">
        <f t="shared" ca="1" si="46"/>
        <v/>
      </c>
    </row>
    <row r="986" spans="1:28" s="171" customFormat="1" ht="20.45">
      <c r="A986" s="156"/>
      <c r="B986" s="150" t="str">
        <f ca="1">IF(LEN(A986)=0,"",INDEX('Smelter Look-up'!$A:$A,MATCH($A986,'Smelter Look-up'!$E:$E,0)))</f>
        <v/>
      </c>
      <c r="C986" s="153" t="str">
        <f ca="1">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 ca="1">IF(C986="",NA(),MATCH($B986&amp;$C986,'Smelter Look-up'!$J:$J,0))</f>
        <v>#N/A</v>
      </c>
      <c r="X986" s="171">
        <f t="shared" ca="1" si="45"/>
        <v>0</v>
      </c>
      <c r="AB986" s="171" t="str">
        <f t="shared" ca="1" si="46"/>
        <v/>
      </c>
    </row>
    <row r="987" spans="1:28" s="171" customFormat="1" ht="20.45">
      <c r="A987" s="156"/>
      <c r="B987" s="150" t="str">
        <f ca="1">IF(LEN(A987)=0,"",INDEX('Smelter Look-up'!$A:$A,MATCH($A987,'Smelter Look-up'!$E:$E,0)))</f>
        <v/>
      </c>
      <c r="C987" s="153" t="str">
        <f ca="1">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 ca="1">IF(C987="",NA(),MATCH($B987&amp;$C987,'Smelter Look-up'!$J:$J,0))</f>
        <v>#N/A</v>
      </c>
      <c r="X987" s="171">
        <f t="shared" ca="1" si="45"/>
        <v>0</v>
      </c>
      <c r="AB987" s="171" t="str">
        <f t="shared" ca="1" si="46"/>
        <v/>
      </c>
    </row>
    <row r="988" spans="1:28" s="171" customFormat="1" ht="20.45">
      <c r="A988" s="156"/>
      <c r="B988" s="150" t="str">
        <f ca="1">IF(LEN(A988)=0,"",INDEX('Smelter Look-up'!$A:$A,MATCH($A988,'Smelter Look-up'!$E:$E,0)))</f>
        <v/>
      </c>
      <c r="C988" s="153" t="str">
        <f ca="1">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 ca="1">IF(C988="",NA(),MATCH($B988&amp;$C988,'Smelter Look-up'!$J:$J,0))</f>
        <v>#N/A</v>
      </c>
      <c r="X988" s="171">
        <f t="shared" ca="1" si="45"/>
        <v>0</v>
      </c>
      <c r="AB988" s="171" t="str">
        <f t="shared" ca="1" si="46"/>
        <v/>
      </c>
    </row>
    <row r="989" spans="1:28" s="171" customFormat="1" ht="20.45">
      <c r="A989" s="156"/>
      <c r="B989" s="150" t="str">
        <f ca="1">IF(LEN(A989)=0,"",INDEX('Smelter Look-up'!$A:$A,MATCH($A989,'Smelter Look-up'!$E:$E,0)))</f>
        <v/>
      </c>
      <c r="C989" s="153" t="str">
        <f ca="1">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 ca="1">IF(C989="",NA(),MATCH($B989&amp;$C989,'Smelter Look-up'!$J:$J,0))</f>
        <v>#N/A</v>
      </c>
      <c r="X989" s="171">
        <f t="shared" ca="1" si="45"/>
        <v>0</v>
      </c>
      <c r="AB989" s="171" t="str">
        <f t="shared" ca="1" si="46"/>
        <v/>
      </c>
    </row>
    <row r="990" spans="1:28" s="171" customFormat="1" ht="20.45">
      <c r="A990" s="156"/>
      <c r="B990" s="150" t="str">
        <f ca="1">IF(LEN(A990)=0,"",INDEX('Smelter Look-up'!$A:$A,MATCH($A990,'Smelter Look-up'!$E:$E,0)))</f>
        <v/>
      </c>
      <c r="C990" s="153" t="str">
        <f ca="1">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 ca="1">IF(C990="",NA(),MATCH($B990&amp;$C990,'Smelter Look-up'!$J:$J,0))</f>
        <v>#N/A</v>
      </c>
      <c r="X990" s="171">
        <f t="shared" ca="1" si="45"/>
        <v>0</v>
      </c>
      <c r="AB990" s="171" t="str">
        <f t="shared" ca="1" si="46"/>
        <v/>
      </c>
    </row>
    <row r="991" spans="1:28" s="171" customFormat="1" ht="20.45">
      <c r="A991" s="156"/>
      <c r="B991" s="150" t="str">
        <f ca="1">IF(LEN(A991)=0,"",INDEX('Smelter Look-up'!$A:$A,MATCH($A991,'Smelter Look-up'!$E:$E,0)))</f>
        <v/>
      </c>
      <c r="C991" s="153" t="str">
        <f ca="1">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 ca="1">IF(C991="",NA(),MATCH($B991&amp;$C991,'Smelter Look-up'!$J:$J,0))</f>
        <v>#N/A</v>
      </c>
      <c r="X991" s="171">
        <f t="shared" ca="1" si="45"/>
        <v>0</v>
      </c>
      <c r="AB991" s="171" t="str">
        <f t="shared" ca="1" si="46"/>
        <v/>
      </c>
    </row>
    <row r="992" spans="1:28" s="171" customFormat="1" ht="20.45">
      <c r="A992" s="156"/>
      <c r="B992" s="150" t="str">
        <f ca="1">IF(LEN(A992)=0,"",INDEX('Smelter Look-up'!$A:$A,MATCH($A992,'Smelter Look-up'!$E:$E,0)))</f>
        <v/>
      </c>
      <c r="C992" s="153" t="str">
        <f ca="1">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 ca="1">IF(C992="",NA(),MATCH($B992&amp;$C992,'Smelter Look-up'!$J:$J,0))</f>
        <v>#N/A</v>
      </c>
      <c r="X992" s="171">
        <f t="shared" ca="1" si="45"/>
        <v>0</v>
      </c>
      <c r="AB992" s="171" t="str">
        <f t="shared" ca="1" si="46"/>
        <v/>
      </c>
    </row>
    <row r="993" spans="1:28" s="171" customFormat="1" ht="20.45">
      <c r="A993" s="156"/>
      <c r="B993" s="150" t="str">
        <f ca="1">IF(LEN(A993)=0,"",INDEX('Smelter Look-up'!$A:$A,MATCH($A993,'Smelter Look-up'!$E:$E,0)))</f>
        <v/>
      </c>
      <c r="C993" s="153" t="str">
        <f ca="1">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 ca="1">IF(C993="",NA(),MATCH($B993&amp;$C993,'Smelter Look-up'!$J:$J,0))</f>
        <v>#N/A</v>
      </c>
      <c r="X993" s="171">
        <f t="shared" ca="1" si="45"/>
        <v>0</v>
      </c>
      <c r="AB993" s="171" t="str">
        <f t="shared" ca="1" si="46"/>
        <v/>
      </c>
    </row>
    <row r="994" spans="1:28" s="171" customFormat="1" ht="20.45">
      <c r="A994" s="156"/>
      <c r="B994" s="150" t="str">
        <f ca="1">IF(LEN(A994)=0,"",INDEX('Smelter Look-up'!$A:$A,MATCH($A994,'Smelter Look-up'!$E:$E,0)))</f>
        <v/>
      </c>
      <c r="C994" s="153" t="str">
        <f ca="1">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 ca="1">IF(C994="",NA(),MATCH($B994&amp;$C994,'Smelter Look-up'!$J:$J,0))</f>
        <v>#N/A</v>
      </c>
      <c r="X994" s="171">
        <f t="shared" ca="1" si="45"/>
        <v>0</v>
      </c>
      <c r="AB994" s="171" t="str">
        <f t="shared" ca="1" si="46"/>
        <v/>
      </c>
    </row>
    <row r="995" spans="1:28" s="171" customFormat="1" ht="20.45">
      <c r="A995" s="156"/>
      <c r="B995" s="150" t="str">
        <f ca="1">IF(LEN(A995)=0,"",INDEX('Smelter Look-up'!$A:$A,MATCH($A995,'Smelter Look-up'!$E:$E,0)))</f>
        <v/>
      </c>
      <c r="C995" s="153" t="str">
        <f ca="1">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 ca="1">IF(C995="",NA(),MATCH($B995&amp;$C995,'Smelter Look-up'!$J:$J,0))</f>
        <v>#N/A</v>
      </c>
      <c r="X995" s="171">
        <f t="shared" ca="1" si="45"/>
        <v>0</v>
      </c>
      <c r="AB995" s="171" t="str">
        <f t="shared" ca="1" si="46"/>
        <v/>
      </c>
    </row>
    <row r="996" spans="1:28" s="171" customFormat="1" ht="20.45">
      <c r="A996" s="156"/>
      <c r="B996" s="150" t="str">
        <f ca="1">IF(LEN(A996)=0,"",INDEX('Smelter Look-up'!$A:$A,MATCH($A996,'Smelter Look-up'!$E:$E,0)))</f>
        <v/>
      </c>
      <c r="C996" s="153" t="str">
        <f ca="1">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 ca="1">IF(C996="",NA(),MATCH($B996&amp;$C996,'Smelter Look-up'!$J:$J,0))</f>
        <v>#N/A</v>
      </c>
      <c r="X996" s="171">
        <f t="shared" ca="1" si="45"/>
        <v>0</v>
      </c>
      <c r="AB996" s="171" t="str">
        <f t="shared" ca="1" si="46"/>
        <v/>
      </c>
    </row>
    <row r="997" spans="1:28" s="171" customFormat="1" ht="20.45">
      <c r="A997" s="156"/>
      <c r="B997" s="150" t="str">
        <f ca="1">IF(LEN(A997)=0,"",INDEX('Smelter Look-up'!$A:$A,MATCH($A997,'Smelter Look-up'!$E:$E,0)))</f>
        <v/>
      </c>
      <c r="C997" s="153" t="str">
        <f ca="1">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 ca="1">IF(C997="",NA(),MATCH($B997&amp;$C997,'Smelter Look-up'!$J:$J,0))</f>
        <v>#N/A</v>
      </c>
      <c r="X997" s="171">
        <f t="shared" ca="1" si="45"/>
        <v>0</v>
      </c>
      <c r="AB997" s="171" t="str">
        <f t="shared" ca="1" si="46"/>
        <v/>
      </c>
    </row>
    <row r="998" spans="1:28" s="171" customFormat="1" ht="20.45">
      <c r="A998" s="156"/>
      <c r="B998" s="150" t="str">
        <f ca="1">IF(LEN(A998)=0,"",INDEX('Smelter Look-up'!$A:$A,MATCH($A998,'Smelter Look-up'!$E:$E,0)))</f>
        <v/>
      </c>
      <c r="C998" s="153" t="str">
        <f ca="1">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 ca="1">IF(C998="",NA(),MATCH($B998&amp;$C998,'Smelter Look-up'!$J:$J,0))</f>
        <v>#N/A</v>
      </c>
      <c r="X998" s="171">
        <f t="shared" ca="1" si="45"/>
        <v>0</v>
      </c>
      <c r="AB998" s="171" t="str">
        <f t="shared" ca="1" si="46"/>
        <v/>
      </c>
    </row>
    <row r="999" spans="1:28" s="171" customFormat="1" ht="20.45">
      <c r="A999" s="156"/>
      <c r="B999" s="150" t="str">
        <f ca="1">IF(LEN(A999)=0,"",INDEX('Smelter Look-up'!$A:$A,MATCH($A999,'Smelter Look-up'!$E:$E,0)))</f>
        <v/>
      </c>
      <c r="C999" s="153" t="str">
        <f ca="1">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 ca="1">IF(C999="",NA(),MATCH($B999&amp;$C999,'Smelter Look-up'!$J:$J,0))</f>
        <v>#N/A</v>
      </c>
      <c r="X999" s="171">
        <f t="shared" ca="1" si="45"/>
        <v>0</v>
      </c>
      <c r="AB999" s="171" t="str">
        <f t="shared" ca="1" si="46"/>
        <v/>
      </c>
    </row>
    <row r="1000" spans="1:28" s="171" customFormat="1" ht="20.45">
      <c r="A1000" s="156"/>
      <c r="B1000" s="150" t="str">
        <f ca="1">IF(LEN(A1000)=0,"",INDEX('Smelter Look-up'!$A:$A,MATCH($A1000,'Smelter Look-up'!$E:$E,0)))</f>
        <v/>
      </c>
      <c r="C1000" s="153" t="str">
        <f ca="1">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 ca="1">IF(C1000="",NA(),MATCH($B1000&amp;$C1000,'Smelter Look-up'!$J:$J,0))</f>
        <v>#N/A</v>
      </c>
      <c r="X1000" s="171">
        <f t="shared" ca="1" si="45"/>
        <v>0</v>
      </c>
      <c r="AB1000" s="171" t="str">
        <f t="shared" ca="1" si="46"/>
        <v/>
      </c>
    </row>
    <row r="1001" spans="1:28" s="171" customFormat="1" ht="20.45">
      <c r="A1001" s="156"/>
      <c r="B1001" s="150" t="str">
        <f ca="1">IF(LEN(A1001)=0,"",INDEX('Smelter Look-up'!$A:$A,MATCH($A1001,'Smelter Look-up'!$E:$E,0)))</f>
        <v/>
      </c>
      <c r="C1001" s="153" t="str">
        <f ca="1">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 ca="1">IF(C1001="",NA(),MATCH($B1001&amp;$C1001,'Smelter Look-up'!$J:$J,0))</f>
        <v>#N/A</v>
      </c>
      <c r="X1001" s="171">
        <f t="shared" ca="1" si="45"/>
        <v>0</v>
      </c>
      <c r="AB1001" s="171" t="str">
        <f t="shared" ca="1" si="46"/>
        <v/>
      </c>
    </row>
    <row r="1002" spans="1:28" s="171" customFormat="1" ht="20.45">
      <c r="A1002" s="156"/>
      <c r="B1002" s="150" t="str">
        <f ca="1">IF(LEN(A1002)=0,"",INDEX('Smelter Look-up'!$A:$A,MATCH($A1002,'Smelter Look-up'!$E:$E,0)))</f>
        <v/>
      </c>
      <c r="C1002" s="153" t="str">
        <f ca="1">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 ca="1">IF(C1002="",NA(),MATCH($B1002&amp;$C1002,'Smelter Look-up'!$J:$J,0))</f>
        <v>#N/A</v>
      </c>
      <c r="X1002" s="171">
        <f t="shared" ca="1" si="45"/>
        <v>0</v>
      </c>
      <c r="AB1002" s="171" t="str">
        <f t="shared" ca="1" si="46"/>
        <v/>
      </c>
    </row>
    <row r="1003" spans="1:28" s="171" customFormat="1" ht="20.45">
      <c r="A1003" s="156"/>
      <c r="B1003" s="150" t="str">
        <f ca="1">IF(LEN(A1003)=0,"",INDEX('Smelter Look-up'!$A:$A,MATCH($A1003,'Smelter Look-up'!$E:$E,0)))</f>
        <v/>
      </c>
      <c r="C1003" s="153" t="str">
        <f ca="1">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 ca="1">IF(C1003="",NA(),MATCH($B1003&amp;$C1003,'Smelter Look-up'!$J:$J,0))</f>
        <v>#N/A</v>
      </c>
      <c r="X1003" s="171">
        <f t="shared" ca="1" si="45"/>
        <v>0</v>
      </c>
      <c r="AB1003" s="171" t="str">
        <f t="shared" ca="1" si="46"/>
        <v/>
      </c>
    </row>
    <row r="1004" spans="1:28" s="171" customFormat="1" ht="20.45">
      <c r="A1004" s="156"/>
      <c r="B1004" s="150" t="str">
        <f ca="1">IF(LEN(A1004)=0,"",INDEX('Smelter Look-up'!$A:$A,MATCH($A1004,'Smelter Look-up'!$E:$E,0)))</f>
        <v/>
      </c>
      <c r="C1004" s="153" t="str">
        <f ca="1">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 ca="1">IF(C1004="",NA(),MATCH($B1004&amp;$C1004,'Smelter Look-up'!$J:$J,0))</f>
        <v>#N/A</v>
      </c>
      <c r="X1004" s="171">
        <f t="shared" ca="1" si="45"/>
        <v>0</v>
      </c>
      <c r="AB1004" s="171" t="str">
        <f t="shared" ca="1" si="46"/>
        <v/>
      </c>
    </row>
    <row r="1005" spans="1:28" s="171" customFormat="1" ht="20.45">
      <c r="A1005" s="156"/>
      <c r="B1005" s="150" t="str">
        <f ca="1">IF(LEN(A1005)=0,"",INDEX('Smelter Look-up'!$A:$A,MATCH($A1005,'Smelter Look-up'!$E:$E,0)))</f>
        <v/>
      </c>
      <c r="C1005" s="153" t="str">
        <f ca="1">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 ca="1">IF(C1005="",NA(),MATCH($B1005&amp;$C1005,'Smelter Look-up'!$J:$J,0))</f>
        <v>#N/A</v>
      </c>
      <c r="X1005" s="171">
        <f t="shared" ca="1" si="45"/>
        <v>0</v>
      </c>
      <c r="AB1005" s="171" t="str">
        <f t="shared" ca="1" si="46"/>
        <v/>
      </c>
    </row>
    <row r="1006" spans="1:28" s="171" customFormat="1" ht="20.45">
      <c r="A1006" s="156"/>
      <c r="B1006" s="150" t="str">
        <f ca="1">IF(LEN(A1006)=0,"",INDEX('Smelter Look-up'!$A:$A,MATCH($A1006,'Smelter Look-up'!$E:$E,0)))</f>
        <v/>
      </c>
      <c r="C1006" s="153" t="str">
        <f ca="1">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 ca="1">IF(C1006="",NA(),MATCH($B1006&amp;$C1006,'Smelter Look-up'!$J:$J,0))</f>
        <v>#N/A</v>
      </c>
      <c r="X1006" s="171">
        <f t="shared" ca="1" si="45"/>
        <v>0</v>
      </c>
      <c r="AB1006" s="171" t="str">
        <f t="shared" ca="1" si="46"/>
        <v/>
      </c>
    </row>
    <row r="1007" spans="1:28" s="171" customFormat="1" ht="20.45">
      <c r="A1007" s="156"/>
      <c r="B1007" s="150" t="str">
        <f ca="1">IF(LEN(A1007)=0,"",INDEX('Smelter Look-up'!$A:$A,MATCH($A1007,'Smelter Look-up'!$E:$E,0)))</f>
        <v/>
      </c>
      <c r="C1007" s="153" t="str">
        <f ca="1">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 ca="1">IF(C1007="",NA(),MATCH($B1007&amp;$C1007,'Smelter Look-up'!$J:$J,0))</f>
        <v>#N/A</v>
      </c>
      <c r="X1007" s="171">
        <f t="shared" ca="1" si="45"/>
        <v>0</v>
      </c>
      <c r="AB1007" s="171" t="str">
        <f t="shared" ca="1" si="46"/>
        <v/>
      </c>
    </row>
    <row r="1008" spans="1:28" s="171" customFormat="1" ht="20.45">
      <c r="A1008" s="156"/>
      <c r="B1008" s="150" t="str">
        <f ca="1">IF(LEN(A1008)=0,"",INDEX('Smelter Look-up'!$A:$A,MATCH($A1008,'Smelter Look-up'!$E:$E,0)))</f>
        <v/>
      </c>
      <c r="C1008" s="153" t="str">
        <f ca="1">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 ca="1">IF(C1008="",NA(),MATCH($B1008&amp;$C1008,'Smelter Look-up'!$J:$J,0))</f>
        <v>#N/A</v>
      </c>
      <c r="X1008" s="171">
        <f t="shared" ca="1" si="45"/>
        <v>0</v>
      </c>
      <c r="AB1008" s="171" t="str">
        <f t="shared" ca="1" si="46"/>
        <v/>
      </c>
    </row>
    <row r="1009" spans="1:28" s="171" customFormat="1" ht="20.45">
      <c r="A1009" s="156"/>
      <c r="B1009" s="150" t="str">
        <f ca="1">IF(LEN(A1009)=0,"",INDEX('Smelter Look-up'!$A:$A,MATCH($A1009,'Smelter Look-up'!$E:$E,0)))</f>
        <v/>
      </c>
      <c r="C1009" s="153" t="str">
        <f ca="1">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 ca="1">IF(C1009="",NA(),MATCH($B1009&amp;$C1009,'Smelter Look-up'!$J:$J,0))</f>
        <v>#N/A</v>
      </c>
      <c r="X1009" s="171">
        <f t="shared" ca="1" si="45"/>
        <v>0</v>
      </c>
      <c r="AB1009" s="171" t="str">
        <f t="shared" ca="1" si="46"/>
        <v/>
      </c>
    </row>
    <row r="1010" spans="1:28" s="171" customFormat="1" ht="20.45">
      <c r="A1010" s="156"/>
      <c r="B1010" s="150" t="str">
        <f ca="1">IF(LEN(A1010)=0,"",INDEX('Smelter Look-up'!$A:$A,MATCH($A1010,'Smelter Look-up'!$E:$E,0)))</f>
        <v/>
      </c>
      <c r="C1010" s="153" t="str">
        <f ca="1">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 ca="1">IF(C1010="",NA(),MATCH($B1010&amp;$C1010,'Smelter Look-up'!$J:$J,0))</f>
        <v>#N/A</v>
      </c>
      <c r="X1010" s="171">
        <f t="shared" ca="1" si="45"/>
        <v>0</v>
      </c>
      <c r="AB1010" s="171" t="str">
        <f t="shared" ca="1" si="46"/>
        <v/>
      </c>
    </row>
    <row r="1011" spans="1:28" s="171" customFormat="1" ht="20.45">
      <c r="A1011" s="156"/>
      <c r="B1011" s="150" t="str">
        <f ca="1">IF(LEN(A1011)=0,"",INDEX('Smelter Look-up'!$A:$A,MATCH($A1011,'Smelter Look-up'!$E:$E,0)))</f>
        <v/>
      </c>
      <c r="C1011" s="153" t="str">
        <f ca="1">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 ca="1">IF(C1011="",NA(),MATCH($B1011&amp;$C1011,'Smelter Look-up'!$J:$J,0))</f>
        <v>#N/A</v>
      </c>
      <c r="X1011" s="171">
        <f t="shared" ca="1" si="45"/>
        <v>0</v>
      </c>
      <c r="AB1011" s="171" t="str">
        <f t="shared" ca="1" si="46"/>
        <v/>
      </c>
    </row>
    <row r="1012" spans="1:28" s="171" customFormat="1" ht="20.45">
      <c r="A1012" s="156"/>
      <c r="B1012" s="150" t="str">
        <f ca="1">IF(LEN(A1012)=0,"",INDEX('Smelter Look-up'!$A:$A,MATCH($A1012,'Smelter Look-up'!$E:$E,0)))</f>
        <v/>
      </c>
      <c r="C1012" s="153" t="str">
        <f ca="1">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 ca="1">IF(C1012="",NA(),MATCH($B1012&amp;$C1012,'Smelter Look-up'!$J:$J,0))</f>
        <v>#N/A</v>
      </c>
      <c r="X1012" s="171">
        <f t="shared" ca="1" si="45"/>
        <v>0</v>
      </c>
      <c r="AB1012" s="171" t="str">
        <f t="shared" ca="1" si="46"/>
        <v/>
      </c>
    </row>
    <row r="1013" spans="1:28" s="171" customFormat="1" ht="20.45">
      <c r="A1013" s="156"/>
      <c r="B1013" s="150" t="str">
        <f ca="1">IF(LEN(A1013)=0,"",INDEX('Smelter Look-up'!$A:$A,MATCH($A1013,'Smelter Look-up'!$E:$E,0)))</f>
        <v/>
      </c>
      <c r="C1013" s="153" t="str">
        <f ca="1">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 ca="1">IF(C1013="",NA(),MATCH($B1013&amp;$C1013,'Smelter Look-up'!$J:$J,0))</f>
        <v>#N/A</v>
      </c>
      <c r="X1013" s="171">
        <f t="shared" ca="1" si="45"/>
        <v>0</v>
      </c>
      <c r="AB1013" s="171" t="str">
        <f t="shared" ca="1" si="46"/>
        <v/>
      </c>
    </row>
    <row r="1014" spans="1:28" s="171" customFormat="1" ht="20.45">
      <c r="A1014" s="156"/>
      <c r="B1014" s="150" t="str">
        <f ca="1">IF(LEN(A1014)=0,"",INDEX('Smelter Look-up'!$A:$A,MATCH($A1014,'Smelter Look-up'!$E:$E,0)))</f>
        <v/>
      </c>
      <c r="C1014" s="153" t="str">
        <f ca="1">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 ca="1">IF(C1014="",NA(),MATCH($B1014&amp;$C1014,'Smelter Look-up'!$J:$J,0))</f>
        <v>#N/A</v>
      </c>
      <c r="X1014" s="171">
        <f t="shared" ca="1" si="45"/>
        <v>0</v>
      </c>
      <c r="AB1014" s="171" t="str">
        <f t="shared" ca="1" si="46"/>
        <v/>
      </c>
    </row>
    <row r="1015" spans="1:28" s="171" customFormat="1" ht="20.45">
      <c r="A1015" s="156"/>
      <c r="B1015" s="150" t="str">
        <f ca="1">IF(LEN(A1015)=0,"",INDEX('Smelter Look-up'!$A:$A,MATCH($A1015,'Smelter Look-up'!$E:$E,0)))</f>
        <v/>
      </c>
      <c r="C1015" s="153" t="str">
        <f ca="1">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 ca="1">IF(C1015="",NA(),MATCH($B1015&amp;$C1015,'Smelter Look-up'!$J:$J,0))</f>
        <v>#N/A</v>
      </c>
      <c r="X1015" s="171">
        <f t="shared" ca="1" si="45"/>
        <v>0</v>
      </c>
      <c r="AB1015" s="171" t="str">
        <f t="shared" ca="1" si="46"/>
        <v/>
      </c>
    </row>
    <row r="1016" spans="1:28" s="171" customFormat="1" ht="20.45">
      <c r="A1016" s="156"/>
      <c r="B1016" s="150" t="str">
        <f ca="1">IF(LEN(A1016)=0,"",INDEX('Smelter Look-up'!$A:$A,MATCH($A1016,'Smelter Look-up'!$E:$E,0)))</f>
        <v/>
      </c>
      <c r="C1016" s="153" t="str">
        <f ca="1">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 ca="1">IF(C1016="",NA(),MATCH($B1016&amp;$C1016,'Smelter Look-up'!$J:$J,0))</f>
        <v>#N/A</v>
      </c>
      <c r="X1016" s="171">
        <f t="shared" ca="1" si="45"/>
        <v>0</v>
      </c>
      <c r="AB1016" s="171" t="str">
        <f t="shared" ca="1" si="46"/>
        <v/>
      </c>
    </row>
    <row r="1017" spans="1:28" s="171" customFormat="1" ht="20.45">
      <c r="A1017" s="156"/>
      <c r="B1017" s="150" t="str">
        <f ca="1">IF(LEN(A1017)=0,"",INDEX('Smelter Look-up'!$A:$A,MATCH($A1017,'Smelter Look-up'!$E:$E,0)))</f>
        <v/>
      </c>
      <c r="C1017" s="153" t="str">
        <f ca="1">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 ca="1">IF(C1017="",NA(),MATCH($B1017&amp;$C1017,'Smelter Look-up'!$J:$J,0))</f>
        <v>#N/A</v>
      </c>
      <c r="X1017" s="171">
        <f t="shared" ca="1" si="45"/>
        <v>0</v>
      </c>
      <c r="AB1017" s="171" t="str">
        <f t="shared" ca="1" si="46"/>
        <v/>
      </c>
    </row>
    <row r="1018" spans="1:28" s="171" customFormat="1" ht="20.45">
      <c r="A1018" s="156"/>
      <c r="B1018" s="150" t="str">
        <f ca="1">IF(LEN(A1018)=0,"",INDEX('Smelter Look-up'!$A:$A,MATCH($A1018,'Smelter Look-up'!$E:$E,0)))</f>
        <v/>
      </c>
      <c r="C1018" s="153" t="str">
        <f ca="1">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 ca="1">IF(C1018="",NA(),MATCH($B1018&amp;$C1018,'Smelter Look-up'!$J:$J,0))</f>
        <v>#N/A</v>
      </c>
      <c r="X1018" s="171">
        <f t="shared" ca="1" si="45"/>
        <v>0</v>
      </c>
      <c r="AB1018" s="171" t="str">
        <f t="shared" ca="1" si="46"/>
        <v/>
      </c>
    </row>
    <row r="1019" spans="1:28" s="171" customFormat="1" ht="20.45">
      <c r="A1019" s="156"/>
      <c r="B1019" s="150" t="str">
        <f ca="1">IF(LEN(A1019)=0,"",INDEX('Smelter Look-up'!$A:$A,MATCH($A1019,'Smelter Look-up'!$E:$E,0)))</f>
        <v/>
      </c>
      <c r="C1019" s="153" t="str">
        <f ca="1">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 ca="1">IF(C1019="",NA(),MATCH($B1019&amp;$C1019,'Smelter Look-up'!$J:$J,0))</f>
        <v>#N/A</v>
      </c>
      <c r="X1019" s="171">
        <f t="shared" ca="1" si="45"/>
        <v>0</v>
      </c>
      <c r="AB1019" s="171" t="str">
        <f t="shared" ca="1" si="46"/>
        <v/>
      </c>
    </row>
    <row r="1020" spans="1:28" s="171" customFormat="1" ht="20.45">
      <c r="A1020" s="156"/>
      <c r="B1020" s="150" t="str">
        <f ca="1">IF(LEN(A1020)=0,"",INDEX('Smelter Look-up'!$A:$A,MATCH($A1020,'Smelter Look-up'!$E:$E,0)))</f>
        <v/>
      </c>
      <c r="C1020" s="153" t="str">
        <f ca="1">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 ca="1">IF(C1020="",NA(),MATCH($B1020&amp;$C1020,'Smelter Look-up'!$J:$J,0))</f>
        <v>#N/A</v>
      </c>
      <c r="X1020" s="171">
        <f t="shared" ca="1" si="45"/>
        <v>0</v>
      </c>
      <c r="AB1020" s="171" t="str">
        <f t="shared" ca="1" si="46"/>
        <v/>
      </c>
    </row>
    <row r="1021" spans="1:28" s="171" customFormat="1" ht="20.45">
      <c r="A1021" s="156"/>
      <c r="B1021" s="150" t="str">
        <f ca="1">IF(LEN(A1021)=0,"",INDEX('Smelter Look-up'!$A:$A,MATCH($A1021,'Smelter Look-up'!$E:$E,0)))</f>
        <v/>
      </c>
      <c r="C1021" s="153" t="str">
        <f ca="1">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 ca="1">IF(C1021="",NA(),MATCH($B1021&amp;$C1021,'Smelter Look-up'!$J:$J,0))</f>
        <v>#N/A</v>
      </c>
      <c r="X1021" s="171">
        <f t="shared" ca="1" si="45"/>
        <v>0</v>
      </c>
      <c r="AB1021" s="171" t="str">
        <f t="shared" ca="1" si="46"/>
        <v/>
      </c>
    </row>
    <row r="1022" spans="1:28" s="171" customFormat="1" ht="20.45">
      <c r="A1022" s="156"/>
      <c r="B1022" s="150" t="str">
        <f ca="1">IF(LEN(A1022)=0,"",INDEX('Smelter Look-up'!$A:$A,MATCH($A1022,'Smelter Look-up'!$E:$E,0)))</f>
        <v/>
      </c>
      <c r="C1022" s="153" t="str">
        <f ca="1">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 ca="1">IF(C1022="",NA(),MATCH($B1022&amp;$C1022,'Smelter Look-up'!$J:$J,0))</f>
        <v>#N/A</v>
      </c>
      <c r="X1022" s="171">
        <f t="shared" ca="1" si="45"/>
        <v>0</v>
      </c>
      <c r="AB1022" s="171" t="str">
        <f t="shared" ca="1" si="46"/>
        <v/>
      </c>
    </row>
    <row r="1023" spans="1:28" s="171" customFormat="1" ht="20.45">
      <c r="A1023" s="156"/>
      <c r="B1023" s="150" t="str">
        <f ca="1">IF(LEN(A1023)=0,"",INDEX('Smelter Look-up'!$A:$A,MATCH($A1023,'Smelter Look-up'!$E:$E,0)))</f>
        <v/>
      </c>
      <c r="C1023" s="153" t="str">
        <f ca="1">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 ca="1">IF(C1023="",NA(),MATCH($B1023&amp;$C1023,'Smelter Look-up'!$J:$J,0))</f>
        <v>#N/A</v>
      </c>
      <c r="X1023" s="171">
        <f t="shared" ref="X1023:X1086" ca="1" si="48">IF(AND(C1023="Smelter not listed",OR(LEN(D1023)=0,LEN(E1023)=0)),1,0)</f>
        <v>0</v>
      </c>
      <c r="AB1023" s="171" t="str">
        <f t="shared" ref="AB1023:AB1086" ca="1" si="49">B1023&amp;C1023</f>
        <v/>
      </c>
    </row>
    <row r="1024" spans="1:28" s="171" customFormat="1" ht="20.45">
      <c r="A1024" s="156"/>
      <c r="B1024" s="150" t="str">
        <f ca="1">IF(LEN(A1024)=0,"",INDEX('Smelter Look-up'!$A:$A,MATCH($A1024,'Smelter Look-up'!$E:$E,0)))</f>
        <v/>
      </c>
      <c r="C1024" s="153" t="str">
        <f ca="1">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 ca="1">IF(C1024="",NA(),MATCH($B1024&amp;$C1024,'Smelter Look-up'!$J:$J,0))</f>
        <v>#N/A</v>
      </c>
      <c r="X1024" s="171">
        <f t="shared" ca="1" si="48"/>
        <v>0</v>
      </c>
      <c r="AB1024" s="171" t="str">
        <f t="shared" ca="1" si="49"/>
        <v/>
      </c>
    </row>
    <row r="1025" spans="1:28" s="171" customFormat="1" ht="20.45">
      <c r="A1025" s="156"/>
      <c r="B1025" s="150" t="str">
        <f ca="1">IF(LEN(A1025)=0,"",INDEX('Smelter Look-up'!$A:$A,MATCH($A1025,'Smelter Look-up'!$E:$E,0)))</f>
        <v/>
      </c>
      <c r="C1025" s="153" t="str">
        <f ca="1">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 ca="1">IF(C1025="",NA(),MATCH($B1025&amp;$C1025,'Smelter Look-up'!$J:$J,0))</f>
        <v>#N/A</v>
      </c>
      <c r="X1025" s="171">
        <f t="shared" ca="1" si="48"/>
        <v>0</v>
      </c>
      <c r="AB1025" s="171" t="str">
        <f t="shared" ca="1" si="49"/>
        <v/>
      </c>
    </row>
    <row r="1026" spans="1:28" s="171" customFormat="1" ht="20.45">
      <c r="A1026" s="156"/>
      <c r="B1026" s="150" t="str">
        <f ca="1">IF(LEN(A1026)=0,"",INDEX('Smelter Look-up'!$A:$A,MATCH($A1026,'Smelter Look-up'!$E:$E,0)))</f>
        <v/>
      </c>
      <c r="C1026" s="153" t="str">
        <f ca="1">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 ca="1">IF(C1026="",NA(),MATCH($B1026&amp;$C1026,'Smelter Look-up'!$J:$J,0))</f>
        <v>#N/A</v>
      </c>
      <c r="X1026" s="171">
        <f t="shared" ca="1" si="48"/>
        <v>0</v>
      </c>
      <c r="AB1026" s="171" t="str">
        <f t="shared" ca="1" si="49"/>
        <v/>
      </c>
    </row>
    <row r="1027" spans="1:28" s="171" customFormat="1" ht="20.45">
      <c r="A1027" s="156"/>
      <c r="B1027" s="150" t="str">
        <f ca="1">IF(LEN(A1027)=0,"",INDEX('Smelter Look-up'!$A:$A,MATCH($A1027,'Smelter Look-up'!$E:$E,0)))</f>
        <v/>
      </c>
      <c r="C1027" s="153" t="str">
        <f ca="1">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 ca="1">IF(C1027="",NA(),MATCH($B1027&amp;$C1027,'Smelter Look-up'!$J:$J,0))</f>
        <v>#N/A</v>
      </c>
      <c r="X1027" s="171">
        <f t="shared" ca="1" si="48"/>
        <v>0</v>
      </c>
      <c r="AB1027" s="171" t="str">
        <f t="shared" ca="1" si="49"/>
        <v/>
      </c>
    </row>
    <row r="1028" spans="1:28" s="171" customFormat="1" ht="20.45">
      <c r="A1028" s="156"/>
      <c r="B1028" s="150" t="str">
        <f ca="1">IF(LEN(A1028)=0,"",INDEX('Smelter Look-up'!$A:$A,MATCH($A1028,'Smelter Look-up'!$E:$E,0)))</f>
        <v/>
      </c>
      <c r="C1028" s="153" t="str">
        <f ca="1">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 ca="1">IF(C1028="",NA(),MATCH($B1028&amp;$C1028,'Smelter Look-up'!$J:$J,0))</f>
        <v>#N/A</v>
      </c>
      <c r="X1028" s="171">
        <f t="shared" ca="1" si="48"/>
        <v>0</v>
      </c>
      <c r="AB1028" s="171" t="str">
        <f t="shared" ca="1" si="49"/>
        <v/>
      </c>
    </row>
    <row r="1029" spans="1:28" s="171" customFormat="1" ht="20.45">
      <c r="A1029" s="156"/>
      <c r="B1029" s="150" t="str">
        <f ca="1">IF(LEN(A1029)=0,"",INDEX('Smelter Look-up'!$A:$A,MATCH($A1029,'Smelter Look-up'!$E:$E,0)))</f>
        <v/>
      </c>
      <c r="C1029" s="153" t="str">
        <f ca="1">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 ca="1">IF(C1029="",NA(),MATCH($B1029&amp;$C1029,'Smelter Look-up'!$J:$J,0))</f>
        <v>#N/A</v>
      </c>
      <c r="X1029" s="171">
        <f t="shared" ca="1" si="48"/>
        <v>0</v>
      </c>
      <c r="AB1029" s="171" t="str">
        <f t="shared" ca="1" si="49"/>
        <v/>
      </c>
    </row>
    <row r="1030" spans="1:28" s="171" customFormat="1" ht="20.45">
      <c r="A1030" s="156"/>
      <c r="B1030" s="150" t="str">
        <f ca="1">IF(LEN(A1030)=0,"",INDEX('Smelter Look-up'!$A:$A,MATCH($A1030,'Smelter Look-up'!$E:$E,0)))</f>
        <v/>
      </c>
      <c r="C1030" s="153" t="str">
        <f ca="1">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 ca="1">IF(C1030="",NA(),MATCH($B1030&amp;$C1030,'Smelter Look-up'!$J:$J,0))</f>
        <v>#N/A</v>
      </c>
      <c r="X1030" s="171">
        <f t="shared" ca="1" si="48"/>
        <v>0</v>
      </c>
      <c r="AB1030" s="171" t="str">
        <f t="shared" ca="1" si="49"/>
        <v/>
      </c>
    </row>
    <row r="1031" spans="1:28" s="171" customFormat="1" ht="20.45">
      <c r="A1031" s="156"/>
      <c r="B1031" s="150" t="str">
        <f ca="1">IF(LEN(A1031)=0,"",INDEX('Smelter Look-up'!$A:$A,MATCH($A1031,'Smelter Look-up'!$E:$E,0)))</f>
        <v/>
      </c>
      <c r="C1031" s="153" t="str">
        <f ca="1">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 ca="1">IF(C1031="",NA(),MATCH($B1031&amp;$C1031,'Smelter Look-up'!$J:$J,0))</f>
        <v>#N/A</v>
      </c>
      <c r="X1031" s="171">
        <f t="shared" ca="1" si="48"/>
        <v>0</v>
      </c>
      <c r="AB1031" s="171" t="str">
        <f t="shared" ca="1" si="49"/>
        <v/>
      </c>
    </row>
    <row r="1032" spans="1:28" s="171" customFormat="1" ht="20.45">
      <c r="A1032" s="156"/>
      <c r="B1032" s="150" t="str">
        <f ca="1">IF(LEN(A1032)=0,"",INDEX('Smelter Look-up'!$A:$A,MATCH($A1032,'Smelter Look-up'!$E:$E,0)))</f>
        <v/>
      </c>
      <c r="C1032" s="153" t="str">
        <f ca="1">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 ca="1">IF(C1032="",NA(),MATCH($B1032&amp;$C1032,'Smelter Look-up'!$J:$J,0))</f>
        <v>#N/A</v>
      </c>
      <c r="X1032" s="171">
        <f t="shared" ca="1" si="48"/>
        <v>0</v>
      </c>
      <c r="AB1032" s="171" t="str">
        <f t="shared" ca="1" si="49"/>
        <v/>
      </c>
    </row>
    <row r="1033" spans="1:28" s="171" customFormat="1" ht="20.45">
      <c r="A1033" s="156"/>
      <c r="B1033" s="150" t="str">
        <f ca="1">IF(LEN(A1033)=0,"",INDEX('Smelter Look-up'!$A:$A,MATCH($A1033,'Smelter Look-up'!$E:$E,0)))</f>
        <v/>
      </c>
      <c r="C1033" s="153" t="str">
        <f ca="1">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 ca="1">IF(C1033="",NA(),MATCH($B1033&amp;$C1033,'Smelter Look-up'!$J:$J,0))</f>
        <v>#N/A</v>
      </c>
      <c r="X1033" s="171">
        <f t="shared" ca="1" si="48"/>
        <v>0</v>
      </c>
      <c r="AB1033" s="171" t="str">
        <f t="shared" ca="1" si="49"/>
        <v/>
      </c>
    </row>
    <row r="1034" spans="1:28" s="171" customFormat="1" ht="20.45">
      <c r="A1034" s="156"/>
      <c r="B1034" s="150" t="str">
        <f ca="1">IF(LEN(A1034)=0,"",INDEX('Smelter Look-up'!$A:$A,MATCH($A1034,'Smelter Look-up'!$E:$E,0)))</f>
        <v/>
      </c>
      <c r="C1034" s="153" t="str">
        <f ca="1">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 ca="1">IF(C1034="",NA(),MATCH($B1034&amp;$C1034,'Smelter Look-up'!$J:$J,0))</f>
        <v>#N/A</v>
      </c>
      <c r="X1034" s="171">
        <f t="shared" ca="1" si="48"/>
        <v>0</v>
      </c>
      <c r="AB1034" s="171" t="str">
        <f t="shared" ca="1" si="49"/>
        <v/>
      </c>
    </row>
    <row r="1035" spans="1:28" s="171" customFormat="1" ht="20.45">
      <c r="A1035" s="156"/>
      <c r="B1035" s="150" t="str">
        <f ca="1">IF(LEN(A1035)=0,"",INDEX('Smelter Look-up'!$A:$A,MATCH($A1035,'Smelter Look-up'!$E:$E,0)))</f>
        <v/>
      </c>
      <c r="C1035" s="153" t="str">
        <f ca="1">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 ca="1">IF(C1035="",NA(),MATCH($B1035&amp;$C1035,'Smelter Look-up'!$J:$J,0))</f>
        <v>#N/A</v>
      </c>
      <c r="X1035" s="171">
        <f t="shared" ca="1" si="48"/>
        <v>0</v>
      </c>
      <c r="AB1035" s="171" t="str">
        <f t="shared" ca="1" si="49"/>
        <v/>
      </c>
    </row>
    <row r="1036" spans="1:28" s="171" customFormat="1" ht="20.45">
      <c r="A1036" s="156"/>
      <c r="B1036" s="150" t="str">
        <f ca="1">IF(LEN(A1036)=0,"",INDEX('Smelter Look-up'!$A:$A,MATCH($A1036,'Smelter Look-up'!$E:$E,0)))</f>
        <v/>
      </c>
      <c r="C1036" s="153" t="str">
        <f ca="1">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 ca="1">IF(C1036="",NA(),MATCH($B1036&amp;$C1036,'Smelter Look-up'!$J:$J,0))</f>
        <v>#N/A</v>
      </c>
      <c r="X1036" s="171">
        <f t="shared" ca="1" si="48"/>
        <v>0</v>
      </c>
      <c r="AB1036" s="171" t="str">
        <f t="shared" ca="1" si="49"/>
        <v/>
      </c>
    </row>
    <row r="1037" spans="1:28" s="171" customFormat="1" ht="20.45">
      <c r="A1037" s="156"/>
      <c r="B1037" s="150" t="str">
        <f ca="1">IF(LEN(A1037)=0,"",INDEX('Smelter Look-up'!$A:$A,MATCH($A1037,'Smelter Look-up'!$E:$E,0)))</f>
        <v/>
      </c>
      <c r="C1037" s="153" t="str">
        <f ca="1">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 ca="1">IF(C1037="",NA(),MATCH($B1037&amp;$C1037,'Smelter Look-up'!$J:$J,0))</f>
        <v>#N/A</v>
      </c>
      <c r="X1037" s="171">
        <f t="shared" ca="1" si="48"/>
        <v>0</v>
      </c>
      <c r="AB1037" s="171" t="str">
        <f t="shared" ca="1" si="49"/>
        <v/>
      </c>
    </row>
    <row r="1038" spans="1:28" s="171" customFormat="1" ht="20.45">
      <c r="A1038" s="156"/>
      <c r="B1038" s="150" t="str">
        <f ca="1">IF(LEN(A1038)=0,"",INDEX('Smelter Look-up'!$A:$A,MATCH($A1038,'Smelter Look-up'!$E:$E,0)))</f>
        <v/>
      </c>
      <c r="C1038" s="153" t="str">
        <f ca="1">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 ca="1">IF(C1038="",NA(),MATCH($B1038&amp;$C1038,'Smelter Look-up'!$J:$J,0))</f>
        <v>#N/A</v>
      </c>
      <c r="X1038" s="171">
        <f t="shared" ca="1" si="48"/>
        <v>0</v>
      </c>
      <c r="AB1038" s="171" t="str">
        <f t="shared" ca="1" si="49"/>
        <v/>
      </c>
    </row>
    <row r="1039" spans="1:28" s="171" customFormat="1" ht="20.45">
      <c r="A1039" s="156"/>
      <c r="B1039" s="150" t="str">
        <f ca="1">IF(LEN(A1039)=0,"",INDEX('Smelter Look-up'!$A:$A,MATCH($A1039,'Smelter Look-up'!$E:$E,0)))</f>
        <v/>
      </c>
      <c r="C1039" s="153" t="str">
        <f ca="1">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 ca="1">IF(C1039="",NA(),MATCH($B1039&amp;$C1039,'Smelter Look-up'!$J:$J,0))</f>
        <v>#N/A</v>
      </c>
      <c r="X1039" s="171">
        <f t="shared" ca="1" si="48"/>
        <v>0</v>
      </c>
      <c r="AB1039" s="171" t="str">
        <f t="shared" ca="1" si="49"/>
        <v/>
      </c>
    </row>
    <row r="1040" spans="1:28" s="171" customFormat="1" ht="20.45">
      <c r="A1040" s="156"/>
      <c r="B1040" s="150" t="str">
        <f ca="1">IF(LEN(A1040)=0,"",INDEX('Smelter Look-up'!$A:$A,MATCH($A1040,'Smelter Look-up'!$E:$E,0)))</f>
        <v/>
      </c>
      <c r="C1040" s="153" t="str">
        <f ca="1">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 ca="1">IF(C1040="",NA(),MATCH($B1040&amp;$C1040,'Smelter Look-up'!$J:$J,0))</f>
        <v>#N/A</v>
      </c>
      <c r="X1040" s="171">
        <f t="shared" ca="1" si="48"/>
        <v>0</v>
      </c>
      <c r="AB1040" s="171" t="str">
        <f t="shared" ca="1" si="49"/>
        <v/>
      </c>
    </row>
    <row r="1041" spans="1:28" s="171" customFormat="1" ht="20.45">
      <c r="A1041" s="156"/>
      <c r="B1041" s="150" t="str">
        <f ca="1">IF(LEN(A1041)=0,"",INDEX('Smelter Look-up'!$A:$A,MATCH($A1041,'Smelter Look-up'!$E:$E,0)))</f>
        <v/>
      </c>
      <c r="C1041" s="153" t="str">
        <f ca="1">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 ca="1">IF(C1041="",NA(),MATCH($B1041&amp;$C1041,'Smelter Look-up'!$J:$J,0))</f>
        <v>#N/A</v>
      </c>
      <c r="X1041" s="171">
        <f t="shared" ca="1" si="48"/>
        <v>0</v>
      </c>
      <c r="AB1041" s="171" t="str">
        <f t="shared" ca="1" si="49"/>
        <v/>
      </c>
    </row>
    <row r="1042" spans="1:28" s="171" customFormat="1" ht="20.45">
      <c r="A1042" s="156"/>
      <c r="B1042" s="150" t="str">
        <f ca="1">IF(LEN(A1042)=0,"",INDEX('Smelter Look-up'!$A:$A,MATCH($A1042,'Smelter Look-up'!$E:$E,0)))</f>
        <v/>
      </c>
      <c r="C1042" s="153" t="str">
        <f ca="1">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 ca="1">IF(C1042="",NA(),MATCH($B1042&amp;$C1042,'Smelter Look-up'!$J:$J,0))</f>
        <v>#N/A</v>
      </c>
      <c r="X1042" s="171">
        <f t="shared" ca="1" si="48"/>
        <v>0</v>
      </c>
      <c r="AB1042" s="171" t="str">
        <f t="shared" ca="1" si="49"/>
        <v/>
      </c>
    </row>
    <row r="1043" spans="1:28" s="171" customFormat="1" ht="20.45">
      <c r="A1043" s="156"/>
      <c r="B1043" s="150" t="str">
        <f ca="1">IF(LEN(A1043)=0,"",INDEX('Smelter Look-up'!$A:$A,MATCH($A1043,'Smelter Look-up'!$E:$E,0)))</f>
        <v/>
      </c>
      <c r="C1043" s="153" t="str">
        <f ca="1">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 ca="1">IF(C1043="",NA(),MATCH($B1043&amp;$C1043,'Smelter Look-up'!$J:$J,0))</f>
        <v>#N/A</v>
      </c>
      <c r="X1043" s="171">
        <f t="shared" ca="1" si="48"/>
        <v>0</v>
      </c>
      <c r="AB1043" s="171" t="str">
        <f t="shared" ca="1" si="49"/>
        <v/>
      </c>
    </row>
    <row r="1044" spans="1:28" s="171" customFormat="1" ht="20.45">
      <c r="A1044" s="156"/>
      <c r="B1044" s="150" t="str">
        <f ca="1">IF(LEN(A1044)=0,"",INDEX('Smelter Look-up'!$A:$A,MATCH($A1044,'Smelter Look-up'!$E:$E,0)))</f>
        <v/>
      </c>
      <c r="C1044" s="153" t="str">
        <f ca="1">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 ca="1">IF(C1044="",NA(),MATCH($B1044&amp;$C1044,'Smelter Look-up'!$J:$J,0))</f>
        <v>#N/A</v>
      </c>
      <c r="X1044" s="171">
        <f t="shared" ca="1" si="48"/>
        <v>0</v>
      </c>
      <c r="AB1044" s="171" t="str">
        <f t="shared" ca="1" si="49"/>
        <v/>
      </c>
    </row>
    <row r="1045" spans="1:28" s="171" customFormat="1" ht="20.45">
      <c r="A1045" s="156"/>
      <c r="B1045" s="150" t="str">
        <f ca="1">IF(LEN(A1045)=0,"",INDEX('Smelter Look-up'!$A:$A,MATCH($A1045,'Smelter Look-up'!$E:$E,0)))</f>
        <v/>
      </c>
      <c r="C1045" s="153" t="str">
        <f ca="1">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 ca="1">IF(C1045="",NA(),MATCH($B1045&amp;$C1045,'Smelter Look-up'!$J:$J,0))</f>
        <v>#N/A</v>
      </c>
      <c r="X1045" s="171">
        <f t="shared" ca="1" si="48"/>
        <v>0</v>
      </c>
      <c r="AB1045" s="171" t="str">
        <f t="shared" ca="1" si="49"/>
        <v/>
      </c>
    </row>
    <row r="1046" spans="1:28" s="171" customFormat="1" ht="20.45">
      <c r="A1046" s="156"/>
      <c r="B1046" s="150" t="str">
        <f ca="1">IF(LEN(A1046)=0,"",INDEX('Smelter Look-up'!$A:$A,MATCH($A1046,'Smelter Look-up'!$E:$E,0)))</f>
        <v/>
      </c>
      <c r="C1046" s="153" t="str">
        <f ca="1">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 ca="1">IF(C1046="",NA(),MATCH($B1046&amp;$C1046,'Smelter Look-up'!$J:$J,0))</f>
        <v>#N/A</v>
      </c>
      <c r="X1046" s="171">
        <f t="shared" ca="1" si="48"/>
        <v>0</v>
      </c>
      <c r="AB1046" s="171" t="str">
        <f t="shared" ca="1" si="49"/>
        <v/>
      </c>
    </row>
    <row r="1047" spans="1:28" s="171" customFormat="1" ht="20.45">
      <c r="A1047" s="156"/>
      <c r="B1047" s="150" t="str">
        <f ca="1">IF(LEN(A1047)=0,"",INDEX('Smelter Look-up'!$A:$A,MATCH($A1047,'Smelter Look-up'!$E:$E,0)))</f>
        <v/>
      </c>
      <c r="C1047" s="153" t="str">
        <f ca="1">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 ca="1">IF(C1047="",NA(),MATCH($B1047&amp;$C1047,'Smelter Look-up'!$J:$J,0))</f>
        <v>#N/A</v>
      </c>
      <c r="X1047" s="171">
        <f t="shared" ca="1" si="48"/>
        <v>0</v>
      </c>
      <c r="AB1047" s="171" t="str">
        <f t="shared" ca="1" si="49"/>
        <v/>
      </c>
    </row>
    <row r="1048" spans="1:28" s="171" customFormat="1" ht="20.45">
      <c r="A1048" s="156"/>
      <c r="B1048" s="150" t="str">
        <f ca="1">IF(LEN(A1048)=0,"",INDEX('Smelter Look-up'!$A:$A,MATCH($A1048,'Smelter Look-up'!$E:$E,0)))</f>
        <v/>
      </c>
      <c r="C1048" s="153" t="str">
        <f ca="1">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 ca="1">IF(C1048="",NA(),MATCH($B1048&amp;$C1048,'Smelter Look-up'!$J:$J,0))</f>
        <v>#N/A</v>
      </c>
      <c r="X1048" s="171">
        <f t="shared" ca="1" si="48"/>
        <v>0</v>
      </c>
      <c r="AB1048" s="171" t="str">
        <f t="shared" ca="1" si="49"/>
        <v/>
      </c>
    </row>
    <row r="1049" spans="1:28" s="171" customFormat="1" ht="20.45">
      <c r="A1049" s="156"/>
      <c r="B1049" s="150" t="str">
        <f ca="1">IF(LEN(A1049)=0,"",INDEX('Smelter Look-up'!$A:$A,MATCH($A1049,'Smelter Look-up'!$E:$E,0)))</f>
        <v/>
      </c>
      <c r="C1049" s="153" t="str">
        <f ca="1">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 ca="1">IF(C1049="",NA(),MATCH($B1049&amp;$C1049,'Smelter Look-up'!$J:$J,0))</f>
        <v>#N/A</v>
      </c>
      <c r="X1049" s="171">
        <f t="shared" ca="1" si="48"/>
        <v>0</v>
      </c>
      <c r="AB1049" s="171" t="str">
        <f t="shared" ca="1" si="49"/>
        <v/>
      </c>
    </row>
    <row r="1050" spans="1:28" s="171" customFormat="1" ht="20.45">
      <c r="A1050" s="156"/>
      <c r="B1050" s="150" t="str">
        <f ca="1">IF(LEN(A1050)=0,"",INDEX('Smelter Look-up'!$A:$A,MATCH($A1050,'Smelter Look-up'!$E:$E,0)))</f>
        <v/>
      </c>
      <c r="C1050" s="153" t="str">
        <f ca="1">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 ca="1">IF(C1050="",NA(),MATCH($B1050&amp;$C1050,'Smelter Look-up'!$J:$J,0))</f>
        <v>#N/A</v>
      </c>
      <c r="X1050" s="171">
        <f t="shared" ca="1" si="48"/>
        <v>0</v>
      </c>
      <c r="AB1050" s="171" t="str">
        <f t="shared" ca="1" si="49"/>
        <v/>
      </c>
    </row>
    <row r="1051" spans="1:28" s="171" customFormat="1" ht="20.45">
      <c r="A1051" s="156"/>
      <c r="B1051" s="150" t="str">
        <f ca="1">IF(LEN(A1051)=0,"",INDEX('Smelter Look-up'!$A:$A,MATCH($A1051,'Smelter Look-up'!$E:$E,0)))</f>
        <v/>
      </c>
      <c r="C1051" s="153" t="str">
        <f ca="1">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 ca="1">IF(C1051="",NA(),MATCH($B1051&amp;$C1051,'Smelter Look-up'!$J:$J,0))</f>
        <v>#N/A</v>
      </c>
      <c r="X1051" s="171">
        <f t="shared" ca="1" si="48"/>
        <v>0</v>
      </c>
      <c r="AB1051" s="171" t="str">
        <f t="shared" ca="1" si="49"/>
        <v/>
      </c>
    </row>
    <row r="1052" spans="1:28" s="171" customFormat="1" ht="20.45">
      <c r="A1052" s="156"/>
      <c r="B1052" s="150" t="str">
        <f ca="1">IF(LEN(A1052)=0,"",INDEX('Smelter Look-up'!$A:$A,MATCH($A1052,'Smelter Look-up'!$E:$E,0)))</f>
        <v/>
      </c>
      <c r="C1052" s="153" t="str">
        <f ca="1">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 ca="1">IF(C1052="",NA(),MATCH($B1052&amp;$C1052,'Smelter Look-up'!$J:$J,0))</f>
        <v>#N/A</v>
      </c>
      <c r="X1052" s="171">
        <f t="shared" ca="1" si="48"/>
        <v>0</v>
      </c>
      <c r="AB1052" s="171" t="str">
        <f t="shared" ca="1" si="49"/>
        <v/>
      </c>
    </row>
    <row r="1053" spans="1:28" s="171" customFormat="1" ht="20.45">
      <c r="A1053" s="156"/>
      <c r="B1053" s="150" t="str">
        <f ca="1">IF(LEN(A1053)=0,"",INDEX('Smelter Look-up'!$A:$A,MATCH($A1053,'Smelter Look-up'!$E:$E,0)))</f>
        <v/>
      </c>
      <c r="C1053" s="153" t="str">
        <f ca="1">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 ca="1">IF(C1053="",NA(),MATCH($B1053&amp;$C1053,'Smelter Look-up'!$J:$J,0))</f>
        <v>#N/A</v>
      </c>
      <c r="X1053" s="171">
        <f t="shared" ca="1" si="48"/>
        <v>0</v>
      </c>
      <c r="AB1053" s="171" t="str">
        <f t="shared" ca="1" si="49"/>
        <v/>
      </c>
    </row>
    <row r="1054" spans="1:28" s="171" customFormat="1" ht="20.45">
      <c r="A1054" s="156"/>
      <c r="B1054" s="150" t="str">
        <f ca="1">IF(LEN(A1054)=0,"",INDEX('Smelter Look-up'!$A:$A,MATCH($A1054,'Smelter Look-up'!$E:$E,0)))</f>
        <v/>
      </c>
      <c r="C1054" s="153" t="str">
        <f ca="1">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 ca="1">IF(C1054="",NA(),MATCH($B1054&amp;$C1054,'Smelter Look-up'!$J:$J,0))</f>
        <v>#N/A</v>
      </c>
      <c r="X1054" s="171">
        <f t="shared" ca="1" si="48"/>
        <v>0</v>
      </c>
      <c r="AB1054" s="171" t="str">
        <f t="shared" ca="1" si="49"/>
        <v/>
      </c>
    </row>
    <row r="1055" spans="1:28" s="171" customFormat="1" ht="20.45">
      <c r="A1055" s="156"/>
      <c r="B1055" s="150" t="str">
        <f ca="1">IF(LEN(A1055)=0,"",INDEX('Smelter Look-up'!$A:$A,MATCH($A1055,'Smelter Look-up'!$E:$E,0)))</f>
        <v/>
      </c>
      <c r="C1055" s="153" t="str">
        <f ca="1">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 ca="1">IF(C1055="",NA(),MATCH($B1055&amp;$C1055,'Smelter Look-up'!$J:$J,0))</f>
        <v>#N/A</v>
      </c>
      <c r="X1055" s="171">
        <f t="shared" ca="1" si="48"/>
        <v>0</v>
      </c>
      <c r="AB1055" s="171" t="str">
        <f t="shared" ca="1" si="49"/>
        <v/>
      </c>
    </row>
    <row r="1056" spans="1:28" s="171" customFormat="1" ht="20.45">
      <c r="A1056" s="156"/>
      <c r="B1056" s="150" t="str">
        <f ca="1">IF(LEN(A1056)=0,"",INDEX('Smelter Look-up'!$A:$A,MATCH($A1056,'Smelter Look-up'!$E:$E,0)))</f>
        <v/>
      </c>
      <c r="C1056" s="153" t="str">
        <f ca="1">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 ca="1">IF(C1056="",NA(),MATCH($B1056&amp;$C1056,'Smelter Look-up'!$J:$J,0))</f>
        <v>#N/A</v>
      </c>
      <c r="X1056" s="171">
        <f t="shared" ca="1" si="48"/>
        <v>0</v>
      </c>
      <c r="AB1056" s="171" t="str">
        <f t="shared" ca="1" si="49"/>
        <v/>
      </c>
    </row>
    <row r="1057" spans="1:28" s="171" customFormat="1" ht="20.45">
      <c r="A1057" s="156"/>
      <c r="B1057" s="150" t="str">
        <f ca="1">IF(LEN(A1057)=0,"",INDEX('Smelter Look-up'!$A:$A,MATCH($A1057,'Smelter Look-up'!$E:$E,0)))</f>
        <v/>
      </c>
      <c r="C1057" s="153" t="str">
        <f ca="1">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 ca="1">IF(C1057="",NA(),MATCH($B1057&amp;$C1057,'Smelter Look-up'!$J:$J,0))</f>
        <v>#N/A</v>
      </c>
      <c r="X1057" s="171">
        <f t="shared" ca="1" si="48"/>
        <v>0</v>
      </c>
      <c r="AB1057" s="171" t="str">
        <f t="shared" ca="1" si="49"/>
        <v/>
      </c>
    </row>
    <row r="1058" spans="1:28" s="171" customFormat="1" ht="20.45">
      <c r="A1058" s="156"/>
      <c r="B1058" s="150" t="str">
        <f ca="1">IF(LEN(A1058)=0,"",INDEX('Smelter Look-up'!$A:$A,MATCH($A1058,'Smelter Look-up'!$E:$E,0)))</f>
        <v/>
      </c>
      <c r="C1058" s="153" t="str">
        <f ca="1">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 ca="1">IF(C1058="",NA(),MATCH($B1058&amp;$C1058,'Smelter Look-up'!$J:$J,0))</f>
        <v>#N/A</v>
      </c>
      <c r="X1058" s="171">
        <f t="shared" ca="1" si="48"/>
        <v>0</v>
      </c>
      <c r="AB1058" s="171" t="str">
        <f t="shared" ca="1" si="49"/>
        <v/>
      </c>
    </row>
    <row r="1059" spans="1:28" s="171" customFormat="1" ht="20.45">
      <c r="A1059" s="156"/>
      <c r="B1059" s="150" t="str">
        <f ca="1">IF(LEN(A1059)=0,"",INDEX('Smelter Look-up'!$A:$A,MATCH($A1059,'Smelter Look-up'!$E:$E,0)))</f>
        <v/>
      </c>
      <c r="C1059" s="153" t="str">
        <f ca="1">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 ca="1">IF(C1059="",NA(),MATCH($B1059&amp;$C1059,'Smelter Look-up'!$J:$J,0))</f>
        <v>#N/A</v>
      </c>
      <c r="X1059" s="171">
        <f t="shared" ca="1" si="48"/>
        <v>0</v>
      </c>
      <c r="AB1059" s="171" t="str">
        <f t="shared" ca="1" si="49"/>
        <v/>
      </c>
    </row>
    <row r="1060" spans="1:28" s="171" customFormat="1" ht="20.45">
      <c r="A1060" s="156"/>
      <c r="B1060" s="150" t="str">
        <f ca="1">IF(LEN(A1060)=0,"",INDEX('Smelter Look-up'!$A:$A,MATCH($A1060,'Smelter Look-up'!$E:$E,0)))</f>
        <v/>
      </c>
      <c r="C1060" s="153" t="str">
        <f ca="1">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 ca="1">IF(C1060="",NA(),MATCH($B1060&amp;$C1060,'Smelter Look-up'!$J:$J,0))</f>
        <v>#N/A</v>
      </c>
      <c r="X1060" s="171">
        <f t="shared" ca="1" si="48"/>
        <v>0</v>
      </c>
      <c r="AB1060" s="171" t="str">
        <f t="shared" ca="1" si="49"/>
        <v/>
      </c>
    </row>
    <row r="1061" spans="1:28" s="171" customFormat="1" ht="20.45">
      <c r="A1061" s="156"/>
      <c r="B1061" s="150" t="str">
        <f ca="1">IF(LEN(A1061)=0,"",INDEX('Smelter Look-up'!$A:$A,MATCH($A1061,'Smelter Look-up'!$E:$E,0)))</f>
        <v/>
      </c>
      <c r="C1061" s="153" t="str">
        <f ca="1">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 ca="1">IF(C1061="",NA(),MATCH($B1061&amp;$C1061,'Smelter Look-up'!$J:$J,0))</f>
        <v>#N/A</v>
      </c>
      <c r="X1061" s="171">
        <f t="shared" ca="1" si="48"/>
        <v>0</v>
      </c>
      <c r="AB1061" s="171" t="str">
        <f t="shared" ca="1" si="49"/>
        <v/>
      </c>
    </row>
    <row r="1062" spans="1:28" s="171" customFormat="1" ht="20.45">
      <c r="A1062" s="156"/>
      <c r="B1062" s="150" t="str">
        <f ca="1">IF(LEN(A1062)=0,"",INDEX('Smelter Look-up'!$A:$A,MATCH($A1062,'Smelter Look-up'!$E:$E,0)))</f>
        <v/>
      </c>
      <c r="C1062" s="153" t="str">
        <f ca="1">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 ca="1">IF(C1062="",NA(),MATCH($B1062&amp;$C1062,'Smelter Look-up'!$J:$J,0))</f>
        <v>#N/A</v>
      </c>
      <c r="X1062" s="171">
        <f t="shared" ca="1" si="48"/>
        <v>0</v>
      </c>
      <c r="AB1062" s="171" t="str">
        <f t="shared" ca="1" si="49"/>
        <v/>
      </c>
    </row>
    <row r="1063" spans="1:28" s="171" customFormat="1" ht="20.45">
      <c r="A1063" s="156"/>
      <c r="B1063" s="150" t="str">
        <f ca="1">IF(LEN(A1063)=0,"",INDEX('Smelter Look-up'!$A:$A,MATCH($A1063,'Smelter Look-up'!$E:$E,0)))</f>
        <v/>
      </c>
      <c r="C1063" s="153" t="str">
        <f ca="1">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 ca="1">IF(C1063="",NA(),MATCH($B1063&amp;$C1063,'Smelter Look-up'!$J:$J,0))</f>
        <v>#N/A</v>
      </c>
      <c r="X1063" s="171">
        <f t="shared" ca="1" si="48"/>
        <v>0</v>
      </c>
      <c r="AB1063" s="171" t="str">
        <f t="shared" ca="1" si="49"/>
        <v/>
      </c>
    </row>
    <row r="1064" spans="1:28" s="171" customFormat="1" ht="20.45">
      <c r="A1064" s="156"/>
      <c r="B1064" s="150" t="str">
        <f ca="1">IF(LEN(A1064)=0,"",INDEX('Smelter Look-up'!$A:$A,MATCH($A1064,'Smelter Look-up'!$E:$E,0)))</f>
        <v/>
      </c>
      <c r="C1064" s="153" t="str">
        <f ca="1">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 ca="1">IF(C1064="",NA(),MATCH($B1064&amp;$C1064,'Smelter Look-up'!$J:$J,0))</f>
        <v>#N/A</v>
      </c>
      <c r="X1064" s="171">
        <f t="shared" ca="1" si="48"/>
        <v>0</v>
      </c>
      <c r="AB1064" s="171" t="str">
        <f t="shared" ca="1" si="49"/>
        <v/>
      </c>
    </row>
    <row r="1065" spans="1:28" s="171" customFormat="1" ht="20.45">
      <c r="A1065" s="156"/>
      <c r="B1065" s="150" t="str">
        <f ca="1">IF(LEN(A1065)=0,"",INDEX('Smelter Look-up'!$A:$A,MATCH($A1065,'Smelter Look-up'!$E:$E,0)))</f>
        <v/>
      </c>
      <c r="C1065" s="153" t="str">
        <f ca="1">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 ca="1">IF(C1065="",NA(),MATCH($B1065&amp;$C1065,'Smelter Look-up'!$J:$J,0))</f>
        <v>#N/A</v>
      </c>
      <c r="X1065" s="171">
        <f t="shared" ca="1" si="48"/>
        <v>0</v>
      </c>
      <c r="AB1065" s="171" t="str">
        <f t="shared" ca="1" si="49"/>
        <v/>
      </c>
    </row>
    <row r="1066" spans="1:28" s="171" customFormat="1" ht="20.45">
      <c r="A1066" s="156"/>
      <c r="B1066" s="150" t="str">
        <f ca="1">IF(LEN(A1066)=0,"",INDEX('Smelter Look-up'!$A:$A,MATCH($A1066,'Smelter Look-up'!$E:$E,0)))</f>
        <v/>
      </c>
      <c r="C1066" s="153" t="str">
        <f ca="1">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 ca="1">IF(C1066="",NA(),MATCH($B1066&amp;$C1066,'Smelter Look-up'!$J:$J,0))</f>
        <v>#N/A</v>
      </c>
      <c r="X1066" s="171">
        <f t="shared" ca="1" si="48"/>
        <v>0</v>
      </c>
      <c r="AB1066" s="171" t="str">
        <f t="shared" ca="1" si="49"/>
        <v/>
      </c>
    </row>
    <row r="1067" spans="1:28" s="171" customFormat="1" ht="20.45">
      <c r="A1067" s="156"/>
      <c r="B1067" s="150" t="str">
        <f ca="1">IF(LEN(A1067)=0,"",INDEX('Smelter Look-up'!$A:$A,MATCH($A1067,'Smelter Look-up'!$E:$E,0)))</f>
        <v/>
      </c>
      <c r="C1067" s="153" t="str">
        <f ca="1">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 ca="1">IF(C1067="",NA(),MATCH($B1067&amp;$C1067,'Smelter Look-up'!$J:$J,0))</f>
        <v>#N/A</v>
      </c>
      <c r="X1067" s="171">
        <f t="shared" ca="1" si="48"/>
        <v>0</v>
      </c>
      <c r="AB1067" s="171" t="str">
        <f t="shared" ca="1" si="49"/>
        <v/>
      </c>
    </row>
    <row r="1068" spans="1:28" s="171" customFormat="1" ht="20.45">
      <c r="A1068" s="156"/>
      <c r="B1068" s="150" t="str">
        <f ca="1">IF(LEN(A1068)=0,"",INDEX('Smelter Look-up'!$A:$A,MATCH($A1068,'Smelter Look-up'!$E:$E,0)))</f>
        <v/>
      </c>
      <c r="C1068" s="153" t="str">
        <f ca="1">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 ca="1">IF(C1068="",NA(),MATCH($B1068&amp;$C1068,'Smelter Look-up'!$J:$J,0))</f>
        <v>#N/A</v>
      </c>
      <c r="X1068" s="171">
        <f t="shared" ca="1" si="48"/>
        <v>0</v>
      </c>
      <c r="AB1068" s="171" t="str">
        <f t="shared" ca="1" si="49"/>
        <v/>
      </c>
    </row>
    <row r="1069" spans="1:28" s="171" customFormat="1" ht="20.45">
      <c r="A1069" s="156"/>
      <c r="B1069" s="150" t="str">
        <f ca="1">IF(LEN(A1069)=0,"",INDEX('Smelter Look-up'!$A:$A,MATCH($A1069,'Smelter Look-up'!$E:$E,0)))</f>
        <v/>
      </c>
      <c r="C1069" s="153" t="str">
        <f ca="1">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 ca="1">IF(C1069="",NA(),MATCH($B1069&amp;$C1069,'Smelter Look-up'!$J:$J,0))</f>
        <v>#N/A</v>
      </c>
      <c r="X1069" s="171">
        <f t="shared" ca="1" si="48"/>
        <v>0</v>
      </c>
      <c r="AB1069" s="171" t="str">
        <f t="shared" ca="1" si="49"/>
        <v/>
      </c>
    </row>
    <row r="1070" spans="1:28" s="171" customFormat="1" ht="20.45">
      <c r="A1070" s="156"/>
      <c r="B1070" s="150" t="str">
        <f ca="1">IF(LEN(A1070)=0,"",INDEX('Smelter Look-up'!$A:$A,MATCH($A1070,'Smelter Look-up'!$E:$E,0)))</f>
        <v/>
      </c>
      <c r="C1070" s="153" t="str">
        <f ca="1">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 ca="1">IF(C1070="",NA(),MATCH($B1070&amp;$C1070,'Smelter Look-up'!$J:$J,0))</f>
        <v>#N/A</v>
      </c>
      <c r="X1070" s="171">
        <f t="shared" ca="1" si="48"/>
        <v>0</v>
      </c>
      <c r="AB1070" s="171" t="str">
        <f t="shared" ca="1" si="49"/>
        <v/>
      </c>
    </row>
    <row r="1071" spans="1:28" s="171" customFormat="1" ht="20.45">
      <c r="A1071" s="156"/>
      <c r="B1071" s="150" t="str">
        <f ca="1">IF(LEN(A1071)=0,"",INDEX('Smelter Look-up'!$A:$A,MATCH($A1071,'Smelter Look-up'!$E:$E,0)))</f>
        <v/>
      </c>
      <c r="C1071" s="153" t="str">
        <f ca="1">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 ca="1">IF(C1071="",NA(),MATCH($B1071&amp;$C1071,'Smelter Look-up'!$J:$J,0))</f>
        <v>#N/A</v>
      </c>
      <c r="X1071" s="171">
        <f t="shared" ca="1" si="48"/>
        <v>0</v>
      </c>
      <c r="AB1071" s="171" t="str">
        <f t="shared" ca="1" si="49"/>
        <v/>
      </c>
    </row>
    <row r="1072" spans="1:28" s="171" customFormat="1" ht="20.45">
      <c r="A1072" s="156"/>
      <c r="B1072" s="150" t="str">
        <f ca="1">IF(LEN(A1072)=0,"",INDEX('Smelter Look-up'!$A:$A,MATCH($A1072,'Smelter Look-up'!$E:$E,0)))</f>
        <v/>
      </c>
      <c r="C1072" s="153" t="str">
        <f ca="1">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 ca="1">IF(C1072="",NA(),MATCH($B1072&amp;$C1072,'Smelter Look-up'!$J:$J,0))</f>
        <v>#N/A</v>
      </c>
      <c r="X1072" s="171">
        <f t="shared" ca="1" si="48"/>
        <v>0</v>
      </c>
      <c r="AB1072" s="171" t="str">
        <f t="shared" ca="1" si="49"/>
        <v/>
      </c>
    </row>
    <row r="1073" spans="1:28" s="171" customFormat="1" ht="20.45">
      <c r="A1073" s="156"/>
      <c r="B1073" s="150" t="str">
        <f ca="1">IF(LEN(A1073)=0,"",INDEX('Smelter Look-up'!$A:$A,MATCH($A1073,'Smelter Look-up'!$E:$E,0)))</f>
        <v/>
      </c>
      <c r="C1073" s="153" t="str">
        <f ca="1">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 ca="1">IF(C1073="",NA(),MATCH($B1073&amp;$C1073,'Smelter Look-up'!$J:$J,0))</f>
        <v>#N/A</v>
      </c>
      <c r="X1073" s="171">
        <f t="shared" ca="1" si="48"/>
        <v>0</v>
      </c>
      <c r="AB1073" s="171" t="str">
        <f t="shared" ca="1" si="49"/>
        <v/>
      </c>
    </row>
    <row r="1074" spans="1:28" s="171" customFormat="1" ht="20.45">
      <c r="A1074" s="156"/>
      <c r="B1074" s="150" t="str">
        <f ca="1">IF(LEN(A1074)=0,"",INDEX('Smelter Look-up'!$A:$A,MATCH($A1074,'Smelter Look-up'!$E:$E,0)))</f>
        <v/>
      </c>
      <c r="C1074" s="153" t="str">
        <f ca="1">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 ca="1">IF(C1074="",NA(),MATCH($B1074&amp;$C1074,'Smelter Look-up'!$J:$J,0))</f>
        <v>#N/A</v>
      </c>
      <c r="X1074" s="171">
        <f t="shared" ca="1" si="48"/>
        <v>0</v>
      </c>
      <c r="AB1074" s="171" t="str">
        <f t="shared" ca="1" si="49"/>
        <v/>
      </c>
    </row>
    <row r="1075" spans="1:28" s="171" customFormat="1" ht="20.45">
      <c r="A1075" s="156"/>
      <c r="B1075" s="150" t="str">
        <f ca="1">IF(LEN(A1075)=0,"",INDEX('Smelter Look-up'!$A:$A,MATCH($A1075,'Smelter Look-up'!$E:$E,0)))</f>
        <v/>
      </c>
      <c r="C1075" s="153" t="str">
        <f ca="1">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 ca="1">IF(C1075="",NA(),MATCH($B1075&amp;$C1075,'Smelter Look-up'!$J:$J,0))</f>
        <v>#N/A</v>
      </c>
      <c r="X1075" s="171">
        <f t="shared" ca="1" si="48"/>
        <v>0</v>
      </c>
      <c r="AB1075" s="171" t="str">
        <f t="shared" ca="1" si="49"/>
        <v/>
      </c>
    </row>
    <row r="1076" spans="1:28" s="171" customFormat="1" ht="20.45">
      <c r="A1076" s="156"/>
      <c r="B1076" s="150" t="str">
        <f ca="1">IF(LEN(A1076)=0,"",INDEX('Smelter Look-up'!$A:$A,MATCH($A1076,'Smelter Look-up'!$E:$E,0)))</f>
        <v/>
      </c>
      <c r="C1076" s="153" t="str">
        <f ca="1">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 ca="1">IF(C1076="",NA(),MATCH($B1076&amp;$C1076,'Smelter Look-up'!$J:$J,0))</f>
        <v>#N/A</v>
      </c>
      <c r="X1076" s="171">
        <f t="shared" ca="1" si="48"/>
        <v>0</v>
      </c>
      <c r="AB1076" s="171" t="str">
        <f t="shared" ca="1" si="49"/>
        <v/>
      </c>
    </row>
    <row r="1077" spans="1:28" s="171" customFormat="1" ht="20.45">
      <c r="A1077" s="156"/>
      <c r="B1077" s="150" t="str">
        <f ca="1">IF(LEN(A1077)=0,"",INDEX('Smelter Look-up'!$A:$A,MATCH($A1077,'Smelter Look-up'!$E:$E,0)))</f>
        <v/>
      </c>
      <c r="C1077" s="153" t="str">
        <f ca="1">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 ca="1">IF(C1077="",NA(),MATCH($B1077&amp;$C1077,'Smelter Look-up'!$J:$J,0))</f>
        <v>#N/A</v>
      </c>
      <c r="X1077" s="171">
        <f t="shared" ca="1" si="48"/>
        <v>0</v>
      </c>
      <c r="AB1077" s="171" t="str">
        <f t="shared" ca="1" si="49"/>
        <v/>
      </c>
    </row>
    <row r="1078" spans="1:28" s="171" customFormat="1" ht="20.45">
      <c r="A1078" s="156"/>
      <c r="B1078" s="150" t="str">
        <f ca="1">IF(LEN(A1078)=0,"",INDEX('Smelter Look-up'!$A:$A,MATCH($A1078,'Smelter Look-up'!$E:$E,0)))</f>
        <v/>
      </c>
      <c r="C1078" s="153" t="str">
        <f ca="1">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 ca="1">IF(C1078="",NA(),MATCH($B1078&amp;$C1078,'Smelter Look-up'!$J:$J,0))</f>
        <v>#N/A</v>
      </c>
      <c r="X1078" s="171">
        <f t="shared" ca="1" si="48"/>
        <v>0</v>
      </c>
      <c r="AB1078" s="171" t="str">
        <f t="shared" ca="1" si="49"/>
        <v/>
      </c>
    </row>
    <row r="1079" spans="1:28" s="171" customFormat="1" ht="20.45">
      <c r="A1079" s="156"/>
      <c r="B1079" s="150" t="str">
        <f ca="1">IF(LEN(A1079)=0,"",INDEX('Smelter Look-up'!$A:$A,MATCH($A1079,'Smelter Look-up'!$E:$E,0)))</f>
        <v/>
      </c>
      <c r="C1079" s="153" t="str">
        <f ca="1">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 ca="1">IF(C1079="",NA(),MATCH($B1079&amp;$C1079,'Smelter Look-up'!$J:$J,0))</f>
        <v>#N/A</v>
      </c>
      <c r="X1079" s="171">
        <f t="shared" ca="1" si="48"/>
        <v>0</v>
      </c>
      <c r="AB1079" s="171" t="str">
        <f t="shared" ca="1" si="49"/>
        <v/>
      </c>
    </row>
    <row r="1080" spans="1:28" s="171" customFormat="1" ht="20.45">
      <c r="A1080" s="156"/>
      <c r="B1080" s="150" t="str">
        <f ca="1">IF(LEN(A1080)=0,"",INDEX('Smelter Look-up'!$A:$A,MATCH($A1080,'Smelter Look-up'!$E:$E,0)))</f>
        <v/>
      </c>
      <c r="C1080" s="153" t="str">
        <f ca="1">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 ca="1">IF(C1080="",NA(),MATCH($B1080&amp;$C1080,'Smelter Look-up'!$J:$J,0))</f>
        <v>#N/A</v>
      </c>
      <c r="X1080" s="171">
        <f t="shared" ca="1" si="48"/>
        <v>0</v>
      </c>
      <c r="AB1080" s="171" t="str">
        <f t="shared" ca="1" si="49"/>
        <v/>
      </c>
    </row>
    <row r="1081" spans="1:28" s="171" customFormat="1" ht="20.45">
      <c r="A1081" s="156"/>
      <c r="B1081" s="150" t="str">
        <f ca="1">IF(LEN(A1081)=0,"",INDEX('Smelter Look-up'!$A:$A,MATCH($A1081,'Smelter Look-up'!$E:$E,0)))</f>
        <v/>
      </c>
      <c r="C1081" s="153" t="str">
        <f ca="1">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 ca="1">IF(C1081="",NA(),MATCH($B1081&amp;$C1081,'Smelter Look-up'!$J:$J,0))</f>
        <v>#N/A</v>
      </c>
      <c r="X1081" s="171">
        <f t="shared" ca="1" si="48"/>
        <v>0</v>
      </c>
      <c r="AB1081" s="171" t="str">
        <f t="shared" ca="1" si="49"/>
        <v/>
      </c>
    </row>
    <row r="1082" spans="1:28" s="171" customFormat="1" ht="20.45">
      <c r="A1082" s="156"/>
      <c r="B1082" s="150" t="str">
        <f ca="1">IF(LEN(A1082)=0,"",INDEX('Smelter Look-up'!$A:$A,MATCH($A1082,'Smelter Look-up'!$E:$E,0)))</f>
        <v/>
      </c>
      <c r="C1082" s="153" t="str">
        <f ca="1">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 ca="1">IF(C1082="",NA(),MATCH($B1082&amp;$C1082,'Smelter Look-up'!$J:$J,0))</f>
        <v>#N/A</v>
      </c>
      <c r="X1082" s="171">
        <f t="shared" ca="1" si="48"/>
        <v>0</v>
      </c>
      <c r="AB1082" s="171" t="str">
        <f t="shared" ca="1" si="49"/>
        <v/>
      </c>
    </row>
    <row r="1083" spans="1:28" s="171" customFormat="1" ht="20.45">
      <c r="A1083" s="156"/>
      <c r="B1083" s="150" t="str">
        <f ca="1">IF(LEN(A1083)=0,"",INDEX('Smelter Look-up'!$A:$A,MATCH($A1083,'Smelter Look-up'!$E:$E,0)))</f>
        <v/>
      </c>
      <c r="C1083" s="153" t="str">
        <f ca="1">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 ca="1">IF(C1083="",NA(),MATCH($B1083&amp;$C1083,'Smelter Look-up'!$J:$J,0))</f>
        <v>#N/A</v>
      </c>
      <c r="X1083" s="171">
        <f t="shared" ca="1" si="48"/>
        <v>0</v>
      </c>
      <c r="AB1083" s="171" t="str">
        <f t="shared" ca="1" si="49"/>
        <v/>
      </c>
    </row>
    <row r="1084" spans="1:28" s="171" customFormat="1" ht="20.45">
      <c r="A1084" s="156"/>
      <c r="B1084" s="150" t="str">
        <f ca="1">IF(LEN(A1084)=0,"",INDEX('Smelter Look-up'!$A:$A,MATCH($A1084,'Smelter Look-up'!$E:$E,0)))</f>
        <v/>
      </c>
      <c r="C1084" s="153" t="str">
        <f ca="1">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 ca="1">IF(C1084="",NA(),MATCH($B1084&amp;$C1084,'Smelter Look-up'!$J:$J,0))</f>
        <v>#N/A</v>
      </c>
      <c r="X1084" s="171">
        <f t="shared" ca="1" si="48"/>
        <v>0</v>
      </c>
      <c r="AB1084" s="171" t="str">
        <f t="shared" ca="1" si="49"/>
        <v/>
      </c>
    </row>
    <row r="1085" spans="1:28" s="171" customFormat="1" ht="20.45">
      <c r="A1085" s="156"/>
      <c r="B1085" s="150" t="str">
        <f ca="1">IF(LEN(A1085)=0,"",INDEX('Smelter Look-up'!$A:$A,MATCH($A1085,'Smelter Look-up'!$E:$E,0)))</f>
        <v/>
      </c>
      <c r="C1085" s="153" t="str">
        <f ca="1">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 ca="1">IF(C1085="",NA(),MATCH($B1085&amp;$C1085,'Smelter Look-up'!$J:$J,0))</f>
        <v>#N/A</v>
      </c>
      <c r="X1085" s="171">
        <f t="shared" ca="1" si="48"/>
        <v>0</v>
      </c>
      <c r="AB1085" s="171" t="str">
        <f t="shared" ca="1" si="49"/>
        <v/>
      </c>
    </row>
    <row r="1086" spans="1:28" s="171" customFormat="1" ht="20.45">
      <c r="A1086" s="156"/>
      <c r="B1086" s="150" t="str">
        <f ca="1">IF(LEN(A1086)=0,"",INDEX('Smelter Look-up'!$A:$A,MATCH($A1086,'Smelter Look-up'!$E:$E,0)))</f>
        <v/>
      </c>
      <c r="C1086" s="153" t="str">
        <f ca="1">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 ca="1">IF(C1086="",NA(),MATCH($B1086&amp;$C1086,'Smelter Look-up'!$J:$J,0))</f>
        <v>#N/A</v>
      </c>
      <c r="X1086" s="171">
        <f t="shared" ca="1" si="48"/>
        <v>0</v>
      </c>
      <c r="AB1086" s="171" t="str">
        <f t="shared" ca="1" si="49"/>
        <v/>
      </c>
    </row>
    <row r="1087" spans="1:28" s="171" customFormat="1" ht="20.45">
      <c r="A1087" s="156"/>
      <c r="B1087" s="150" t="str">
        <f ca="1">IF(LEN(A1087)=0,"",INDEX('Smelter Look-up'!$A:$A,MATCH($A1087,'Smelter Look-up'!$E:$E,0)))</f>
        <v/>
      </c>
      <c r="C1087" s="153" t="str">
        <f ca="1">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 ca="1">IF(C1087="",NA(),MATCH($B1087&amp;$C1087,'Smelter Look-up'!$J:$J,0))</f>
        <v>#N/A</v>
      </c>
      <c r="X1087" s="171">
        <f t="shared" ref="X1087:X1150" ca="1" si="51">IF(AND(C1087="Smelter not listed",OR(LEN(D1087)=0,LEN(E1087)=0)),1,0)</f>
        <v>0</v>
      </c>
      <c r="AB1087" s="171" t="str">
        <f t="shared" ref="AB1087:AB1150" ca="1" si="52">B1087&amp;C1087</f>
        <v/>
      </c>
    </row>
    <row r="1088" spans="1:28" s="171" customFormat="1" ht="20.45">
      <c r="A1088" s="156"/>
      <c r="B1088" s="150" t="str">
        <f ca="1">IF(LEN(A1088)=0,"",INDEX('Smelter Look-up'!$A:$A,MATCH($A1088,'Smelter Look-up'!$E:$E,0)))</f>
        <v/>
      </c>
      <c r="C1088" s="153" t="str">
        <f ca="1">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 ca="1">IF(C1088="",NA(),MATCH($B1088&amp;$C1088,'Smelter Look-up'!$J:$J,0))</f>
        <v>#N/A</v>
      </c>
      <c r="X1088" s="171">
        <f t="shared" ca="1" si="51"/>
        <v>0</v>
      </c>
      <c r="AB1088" s="171" t="str">
        <f t="shared" ca="1" si="52"/>
        <v/>
      </c>
    </row>
    <row r="1089" spans="1:28" s="171" customFormat="1" ht="20.45">
      <c r="A1089" s="156"/>
      <c r="B1089" s="150" t="str">
        <f ca="1">IF(LEN(A1089)=0,"",INDEX('Smelter Look-up'!$A:$A,MATCH($A1089,'Smelter Look-up'!$E:$E,0)))</f>
        <v/>
      </c>
      <c r="C1089" s="153" t="str">
        <f ca="1">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 ca="1">IF(C1089="",NA(),MATCH($B1089&amp;$C1089,'Smelter Look-up'!$J:$J,0))</f>
        <v>#N/A</v>
      </c>
      <c r="X1089" s="171">
        <f t="shared" ca="1" si="51"/>
        <v>0</v>
      </c>
      <c r="AB1089" s="171" t="str">
        <f t="shared" ca="1" si="52"/>
        <v/>
      </c>
    </row>
    <row r="1090" spans="1:28" s="171" customFormat="1" ht="20.45">
      <c r="A1090" s="156"/>
      <c r="B1090" s="150" t="str">
        <f ca="1">IF(LEN(A1090)=0,"",INDEX('Smelter Look-up'!$A:$A,MATCH($A1090,'Smelter Look-up'!$E:$E,0)))</f>
        <v/>
      </c>
      <c r="C1090" s="153" t="str">
        <f ca="1">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 ca="1">IF(C1090="",NA(),MATCH($B1090&amp;$C1090,'Smelter Look-up'!$J:$J,0))</f>
        <v>#N/A</v>
      </c>
      <c r="X1090" s="171">
        <f t="shared" ca="1" si="51"/>
        <v>0</v>
      </c>
      <c r="AB1090" s="171" t="str">
        <f t="shared" ca="1" si="52"/>
        <v/>
      </c>
    </row>
    <row r="1091" spans="1:28" s="171" customFormat="1" ht="20.45">
      <c r="A1091" s="156"/>
      <c r="B1091" s="150" t="str">
        <f ca="1">IF(LEN(A1091)=0,"",INDEX('Smelter Look-up'!$A:$A,MATCH($A1091,'Smelter Look-up'!$E:$E,0)))</f>
        <v/>
      </c>
      <c r="C1091" s="153" t="str">
        <f ca="1">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 ca="1">IF(C1091="",NA(),MATCH($B1091&amp;$C1091,'Smelter Look-up'!$J:$J,0))</f>
        <v>#N/A</v>
      </c>
      <c r="X1091" s="171">
        <f t="shared" ca="1" si="51"/>
        <v>0</v>
      </c>
      <c r="AB1091" s="171" t="str">
        <f t="shared" ca="1" si="52"/>
        <v/>
      </c>
    </row>
    <row r="1092" spans="1:28" s="171" customFormat="1" ht="20.45">
      <c r="A1092" s="156"/>
      <c r="B1092" s="150" t="str">
        <f ca="1">IF(LEN(A1092)=0,"",INDEX('Smelter Look-up'!$A:$A,MATCH($A1092,'Smelter Look-up'!$E:$E,0)))</f>
        <v/>
      </c>
      <c r="C1092" s="153" t="str">
        <f ca="1">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 ca="1">IF(C1092="",NA(),MATCH($B1092&amp;$C1092,'Smelter Look-up'!$J:$J,0))</f>
        <v>#N/A</v>
      </c>
      <c r="X1092" s="171">
        <f t="shared" ca="1" si="51"/>
        <v>0</v>
      </c>
      <c r="AB1092" s="171" t="str">
        <f t="shared" ca="1" si="52"/>
        <v/>
      </c>
    </row>
    <row r="1093" spans="1:28" s="171" customFormat="1" ht="20.45">
      <c r="A1093" s="156"/>
      <c r="B1093" s="150" t="str">
        <f ca="1">IF(LEN(A1093)=0,"",INDEX('Smelter Look-up'!$A:$A,MATCH($A1093,'Smelter Look-up'!$E:$E,0)))</f>
        <v/>
      </c>
      <c r="C1093" s="153" t="str">
        <f ca="1">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 ca="1">IF(C1093="",NA(),MATCH($B1093&amp;$C1093,'Smelter Look-up'!$J:$J,0))</f>
        <v>#N/A</v>
      </c>
      <c r="X1093" s="171">
        <f t="shared" ca="1" si="51"/>
        <v>0</v>
      </c>
      <c r="AB1093" s="171" t="str">
        <f t="shared" ca="1" si="52"/>
        <v/>
      </c>
    </row>
    <row r="1094" spans="1:28" s="171" customFormat="1" ht="20.45">
      <c r="A1094" s="156"/>
      <c r="B1094" s="150" t="str">
        <f ca="1">IF(LEN(A1094)=0,"",INDEX('Smelter Look-up'!$A:$A,MATCH($A1094,'Smelter Look-up'!$E:$E,0)))</f>
        <v/>
      </c>
      <c r="C1094" s="153" t="str">
        <f ca="1">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 ca="1">IF(C1094="",NA(),MATCH($B1094&amp;$C1094,'Smelter Look-up'!$J:$J,0))</f>
        <v>#N/A</v>
      </c>
      <c r="X1094" s="171">
        <f t="shared" ca="1" si="51"/>
        <v>0</v>
      </c>
      <c r="AB1094" s="171" t="str">
        <f t="shared" ca="1" si="52"/>
        <v/>
      </c>
    </row>
    <row r="1095" spans="1:28" s="171" customFormat="1" ht="20.45">
      <c r="A1095" s="156"/>
      <c r="B1095" s="150" t="str">
        <f ca="1">IF(LEN(A1095)=0,"",INDEX('Smelter Look-up'!$A:$A,MATCH($A1095,'Smelter Look-up'!$E:$E,0)))</f>
        <v/>
      </c>
      <c r="C1095" s="153" t="str">
        <f ca="1">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 ca="1">IF(C1095="",NA(),MATCH($B1095&amp;$C1095,'Smelter Look-up'!$J:$J,0))</f>
        <v>#N/A</v>
      </c>
      <c r="X1095" s="171">
        <f t="shared" ca="1" si="51"/>
        <v>0</v>
      </c>
      <c r="AB1095" s="171" t="str">
        <f t="shared" ca="1" si="52"/>
        <v/>
      </c>
    </row>
    <row r="1096" spans="1:28" s="171" customFormat="1" ht="20.45">
      <c r="A1096" s="156"/>
      <c r="B1096" s="150" t="str">
        <f ca="1">IF(LEN(A1096)=0,"",INDEX('Smelter Look-up'!$A:$A,MATCH($A1096,'Smelter Look-up'!$E:$E,0)))</f>
        <v/>
      </c>
      <c r="C1096" s="153" t="str">
        <f ca="1">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 ca="1">IF(C1096="",NA(),MATCH($B1096&amp;$C1096,'Smelter Look-up'!$J:$J,0))</f>
        <v>#N/A</v>
      </c>
      <c r="X1096" s="171">
        <f t="shared" ca="1" si="51"/>
        <v>0</v>
      </c>
      <c r="AB1096" s="171" t="str">
        <f t="shared" ca="1" si="52"/>
        <v/>
      </c>
    </row>
    <row r="1097" spans="1:28" s="171" customFormat="1" ht="20.45">
      <c r="A1097" s="156"/>
      <c r="B1097" s="150" t="str">
        <f ca="1">IF(LEN(A1097)=0,"",INDEX('Smelter Look-up'!$A:$A,MATCH($A1097,'Smelter Look-up'!$E:$E,0)))</f>
        <v/>
      </c>
      <c r="C1097" s="153" t="str">
        <f ca="1">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 ca="1">IF(C1097="",NA(),MATCH($B1097&amp;$C1097,'Smelter Look-up'!$J:$J,0))</f>
        <v>#N/A</v>
      </c>
      <c r="X1097" s="171">
        <f t="shared" ca="1" si="51"/>
        <v>0</v>
      </c>
      <c r="AB1097" s="171" t="str">
        <f t="shared" ca="1" si="52"/>
        <v/>
      </c>
    </row>
    <row r="1098" spans="1:28" s="171" customFormat="1" ht="20.45">
      <c r="A1098" s="156"/>
      <c r="B1098" s="150" t="str">
        <f ca="1">IF(LEN(A1098)=0,"",INDEX('Smelter Look-up'!$A:$A,MATCH($A1098,'Smelter Look-up'!$E:$E,0)))</f>
        <v/>
      </c>
      <c r="C1098" s="153" t="str">
        <f ca="1">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 ca="1">IF(C1098="",NA(),MATCH($B1098&amp;$C1098,'Smelter Look-up'!$J:$J,0))</f>
        <v>#N/A</v>
      </c>
      <c r="X1098" s="171">
        <f t="shared" ca="1" si="51"/>
        <v>0</v>
      </c>
      <c r="AB1098" s="171" t="str">
        <f t="shared" ca="1" si="52"/>
        <v/>
      </c>
    </row>
    <row r="1099" spans="1:28" s="171" customFormat="1" ht="20.45">
      <c r="A1099" s="156"/>
      <c r="B1099" s="150" t="str">
        <f ca="1">IF(LEN(A1099)=0,"",INDEX('Smelter Look-up'!$A:$A,MATCH($A1099,'Smelter Look-up'!$E:$E,0)))</f>
        <v/>
      </c>
      <c r="C1099" s="153" t="str">
        <f ca="1">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 ca="1">IF(C1099="",NA(),MATCH($B1099&amp;$C1099,'Smelter Look-up'!$J:$J,0))</f>
        <v>#N/A</v>
      </c>
      <c r="X1099" s="171">
        <f t="shared" ca="1" si="51"/>
        <v>0</v>
      </c>
      <c r="AB1099" s="171" t="str">
        <f t="shared" ca="1" si="52"/>
        <v/>
      </c>
    </row>
    <row r="1100" spans="1:28" s="171" customFormat="1" ht="20.45">
      <c r="A1100" s="156"/>
      <c r="B1100" s="150" t="str">
        <f ca="1">IF(LEN(A1100)=0,"",INDEX('Smelter Look-up'!$A:$A,MATCH($A1100,'Smelter Look-up'!$E:$E,0)))</f>
        <v/>
      </c>
      <c r="C1100" s="153" t="str">
        <f ca="1">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 ca="1">IF(C1100="",NA(),MATCH($B1100&amp;$C1100,'Smelter Look-up'!$J:$J,0))</f>
        <v>#N/A</v>
      </c>
      <c r="X1100" s="171">
        <f t="shared" ca="1" si="51"/>
        <v>0</v>
      </c>
      <c r="AB1100" s="171" t="str">
        <f t="shared" ca="1" si="52"/>
        <v/>
      </c>
    </row>
    <row r="1101" spans="1:28" s="171" customFormat="1" ht="20.45">
      <c r="A1101" s="156"/>
      <c r="B1101" s="150" t="str">
        <f ca="1">IF(LEN(A1101)=0,"",INDEX('Smelter Look-up'!$A:$A,MATCH($A1101,'Smelter Look-up'!$E:$E,0)))</f>
        <v/>
      </c>
      <c r="C1101" s="153" t="str">
        <f ca="1">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 ca="1">IF(C1101="",NA(),MATCH($B1101&amp;$C1101,'Smelter Look-up'!$J:$J,0))</f>
        <v>#N/A</v>
      </c>
      <c r="X1101" s="171">
        <f t="shared" ca="1" si="51"/>
        <v>0</v>
      </c>
      <c r="AB1101" s="171" t="str">
        <f t="shared" ca="1" si="52"/>
        <v/>
      </c>
    </row>
    <row r="1102" spans="1:28" s="171" customFormat="1" ht="20.45">
      <c r="A1102" s="156"/>
      <c r="B1102" s="150" t="str">
        <f ca="1">IF(LEN(A1102)=0,"",INDEX('Smelter Look-up'!$A:$A,MATCH($A1102,'Smelter Look-up'!$E:$E,0)))</f>
        <v/>
      </c>
      <c r="C1102" s="153" t="str">
        <f ca="1">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 ca="1">IF(C1102="",NA(),MATCH($B1102&amp;$C1102,'Smelter Look-up'!$J:$J,0))</f>
        <v>#N/A</v>
      </c>
      <c r="X1102" s="171">
        <f t="shared" ca="1" si="51"/>
        <v>0</v>
      </c>
      <c r="AB1102" s="171" t="str">
        <f t="shared" ca="1" si="52"/>
        <v/>
      </c>
    </row>
    <row r="1103" spans="1:28" s="171" customFormat="1" ht="20.45">
      <c r="A1103" s="156"/>
      <c r="B1103" s="150" t="str">
        <f ca="1">IF(LEN(A1103)=0,"",INDEX('Smelter Look-up'!$A:$A,MATCH($A1103,'Smelter Look-up'!$E:$E,0)))</f>
        <v/>
      </c>
      <c r="C1103" s="153" t="str">
        <f ca="1">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 ca="1">IF(C1103="",NA(),MATCH($B1103&amp;$C1103,'Smelter Look-up'!$J:$J,0))</f>
        <v>#N/A</v>
      </c>
      <c r="X1103" s="171">
        <f t="shared" ca="1" si="51"/>
        <v>0</v>
      </c>
      <c r="AB1103" s="171" t="str">
        <f t="shared" ca="1" si="52"/>
        <v/>
      </c>
    </row>
    <row r="1104" spans="1:28" s="171" customFormat="1" ht="20.45">
      <c r="A1104" s="156"/>
      <c r="B1104" s="150" t="str">
        <f ca="1">IF(LEN(A1104)=0,"",INDEX('Smelter Look-up'!$A:$A,MATCH($A1104,'Smelter Look-up'!$E:$E,0)))</f>
        <v/>
      </c>
      <c r="C1104" s="153" t="str">
        <f ca="1">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 ca="1">IF(C1104="",NA(),MATCH($B1104&amp;$C1104,'Smelter Look-up'!$J:$J,0))</f>
        <v>#N/A</v>
      </c>
      <c r="X1104" s="171">
        <f t="shared" ca="1" si="51"/>
        <v>0</v>
      </c>
      <c r="AB1104" s="171" t="str">
        <f t="shared" ca="1" si="52"/>
        <v/>
      </c>
    </row>
    <row r="1105" spans="1:28" s="171" customFormat="1" ht="20.45">
      <c r="A1105" s="156"/>
      <c r="B1105" s="150" t="str">
        <f ca="1">IF(LEN(A1105)=0,"",INDEX('Smelter Look-up'!$A:$A,MATCH($A1105,'Smelter Look-up'!$E:$E,0)))</f>
        <v/>
      </c>
      <c r="C1105" s="153" t="str">
        <f ca="1">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 ca="1">IF(C1105="",NA(),MATCH($B1105&amp;$C1105,'Smelter Look-up'!$J:$J,0))</f>
        <v>#N/A</v>
      </c>
      <c r="X1105" s="171">
        <f t="shared" ca="1" si="51"/>
        <v>0</v>
      </c>
      <c r="AB1105" s="171" t="str">
        <f t="shared" ca="1" si="52"/>
        <v/>
      </c>
    </row>
    <row r="1106" spans="1:28" s="171" customFormat="1" ht="20.45">
      <c r="A1106" s="156"/>
      <c r="B1106" s="150" t="str">
        <f ca="1">IF(LEN(A1106)=0,"",INDEX('Smelter Look-up'!$A:$A,MATCH($A1106,'Smelter Look-up'!$E:$E,0)))</f>
        <v/>
      </c>
      <c r="C1106" s="153" t="str">
        <f ca="1">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 ca="1">IF(C1106="",NA(),MATCH($B1106&amp;$C1106,'Smelter Look-up'!$J:$J,0))</f>
        <v>#N/A</v>
      </c>
      <c r="X1106" s="171">
        <f t="shared" ca="1" si="51"/>
        <v>0</v>
      </c>
      <c r="AB1106" s="171" t="str">
        <f t="shared" ca="1" si="52"/>
        <v/>
      </c>
    </row>
    <row r="1107" spans="1:28" s="171" customFormat="1" ht="20.45">
      <c r="A1107" s="156"/>
      <c r="B1107" s="150" t="str">
        <f ca="1">IF(LEN(A1107)=0,"",INDEX('Smelter Look-up'!$A:$A,MATCH($A1107,'Smelter Look-up'!$E:$E,0)))</f>
        <v/>
      </c>
      <c r="C1107" s="153" t="str">
        <f ca="1">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 ca="1">IF(C1107="",NA(),MATCH($B1107&amp;$C1107,'Smelter Look-up'!$J:$J,0))</f>
        <v>#N/A</v>
      </c>
      <c r="X1107" s="171">
        <f t="shared" ca="1" si="51"/>
        <v>0</v>
      </c>
      <c r="AB1107" s="171" t="str">
        <f t="shared" ca="1" si="52"/>
        <v/>
      </c>
    </row>
    <row r="1108" spans="1:28" s="171" customFormat="1" ht="20.45">
      <c r="A1108" s="156"/>
      <c r="B1108" s="150" t="str">
        <f ca="1">IF(LEN(A1108)=0,"",INDEX('Smelter Look-up'!$A:$A,MATCH($A1108,'Smelter Look-up'!$E:$E,0)))</f>
        <v/>
      </c>
      <c r="C1108" s="153" t="str">
        <f ca="1">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 ca="1">IF(C1108="",NA(),MATCH($B1108&amp;$C1108,'Smelter Look-up'!$J:$J,0))</f>
        <v>#N/A</v>
      </c>
      <c r="X1108" s="171">
        <f t="shared" ca="1" si="51"/>
        <v>0</v>
      </c>
      <c r="AB1108" s="171" t="str">
        <f t="shared" ca="1" si="52"/>
        <v/>
      </c>
    </row>
    <row r="1109" spans="1:28" s="171" customFormat="1" ht="20.45">
      <c r="A1109" s="156"/>
      <c r="B1109" s="150" t="str">
        <f ca="1">IF(LEN(A1109)=0,"",INDEX('Smelter Look-up'!$A:$A,MATCH($A1109,'Smelter Look-up'!$E:$E,0)))</f>
        <v/>
      </c>
      <c r="C1109" s="153" t="str">
        <f ca="1">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 ca="1">IF(C1109="",NA(),MATCH($B1109&amp;$C1109,'Smelter Look-up'!$J:$J,0))</f>
        <v>#N/A</v>
      </c>
      <c r="X1109" s="171">
        <f t="shared" ca="1" si="51"/>
        <v>0</v>
      </c>
      <c r="AB1109" s="171" t="str">
        <f t="shared" ca="1" si="52"/>
        <v/>
      </c>
    </row>
    <row r="1110" spans="1:28" s="171" customFormat="1" ht="20.45">
      <c r="A1110" s="156"/>
      <c r="B1110" s="150" t="str">
        <f ca="1">IF(LEN(A1110)=0,"",INDEX('Smelter Look-up'!$A:$A,MATCH($A1110,'Smelter Look-up'!$E:$E,0)))</f>
        <v/>
      </c>
      <c r="C1110" s="153" t="str">
        <f ca="1">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 ca="1">IF(C1110="",NA(),MATCH($B1110&amp;$C1110,'Smelter Look-up'!$J:$J,0))</f>
        <v>#N/A</v>
      </c>
      <c r="X1110" s="171">
        <f t="shared" ca="1" si="51"/>
        <v>0</v>
      </c>
      <c r="AB1110" s="171" t="str">
        <f t="shared" ca="1" si="52"/>
        <v/>
      </c>
    </row>
    <row r="1111" spans="1:28" s="171" customFormat="1" ht="20.45">
      <c r="A1111" s="156"/>
      <c r="B1111" s="150" t="str">
        <f ca="1">IF(LEN(A1111)=0,"",INDEX('Smelter Look-up'!$A:$A,MATCH($A1111,'Smelter Look-up'!$E:$E,0)))</f>
        <v/>
      </c>
      <c r="C1111" s="153" t="str">
        <f ca="1">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 ca="1">IF(C1111="",NA(),MATCH($B1111&amp;$C1111,'Smelter Look-up'!$J:$J,0))</f>
        <v>#N/A</v>
      </c>
      <c r="X1111" s="171">
        <f t="shared" ca="1" si="51"/>
        <v>0</v>
      </c>
      <c r="AB1111" s="171" t="str">
        <f t="shared" ca="1" si="52"/>
        <v/>
      </c>
    </row>
    <row r="1112" spans="1:28" s="171" customFormat="1" ht="20.45">
      <c r="A1112" s="156"/>
      <c r="B1112" s="150" t="str">
        <f ca="1">IF(LEN(A1112)=0,"",INDEX('Smelter Look-up'!$A:$A,MATCH($A1112,'Smelter Look-up'!$E:$E,0)))</f>
        <v/>
      </c>
      <c r="C1112" s="153" t="str">
        <f ca="1">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 ca="1">IF(C1112="",NA(),MATCH($B1112&amp;$C1112,'Smelter Look-up'!$J:$J,0))</f>
        <v>#N/A</v>
      </c>
      <c r="X1112" s="171">
        <f t="shared" ca="1" si="51"/>
        <v>0</v>
      </c>
      <c r="AB1112" s="171" t="str">
        <f t="shared" ca="1" si="52"/>
        <v/>
      </c>
    </row>
    <row r="1113" spans="1:28" s="171" customFormat="1" ht="20.45">
      <c r="A1113" s="156"/>
      <c r="B1113" s="150" t="str">
        <f ca="1">IF(LEN(A1113)=0,"",INDEX('Smelter Look-up'!$A:$A,MATCH($A1113,'Smelter Look-up'!$E:$E,0)))</f>
        <v/>
      </c>
      <c r="C1113" s="153" t="str">
        <f ca="1">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 ca="1">IF(C1113="",NA(),MATCH($B1113&amp;$C1113,'Smelter Look-up'!$J:$J,0))</f>
        <v>#N/A</v>
      </c>
      <c r="X1113" s="171">
        <f t="shared" ca="1" si="51"/>
        <v>0</v>
      </c>
      <c r="AB1113" s="171" t="str">
        <f t="shared" ca="1" si="52"/>
        <v/>
      </c>
    </row>
    <row r="1114" spans="1:28" s="171" customFormat="1" ht="20.45">
      <c r="A1114" s="156"/>
      <c r="B1114" s="150" t="str">
        <f ca="1">IF(LEN(A1114)=0,"",INDEX('Smelter Look-up'!$A:$A,MATCH($A1114,'Smelter Look-up'!$E:$E,0)))</f>
        <v/>
      </c>
      <c r="C1114" s="153" t="str">
        <f ca="1">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 ca="1">IF(C1114="",NA(),MATCH($B1114&amp;$C1114,'Smelter Look-up'!$J:$J,0))</f>
        <v>#N/A</v>
      </c>
      <c r="X1114" s="171">
        <f t="shared" ca="1" si="51"/>
        <v>0</v>
      </c>
      <c r="AB1114" s="171" t="str">
        <f t="shared" ca="1" si="52"/>
        <v/>
      </c>
    </row>
    <row r="1115" spans="1:28" s="171" customFormat="1" ht="20.45">
      <c r="A1115" s="156"/>
      <c r="B1115" s="150" t="str">
        <f ca="1">IF(LEN(A1115)=0,"",INDEX('Smelter Look-up'!$A:$A,MATCH($A1115,'Smelter Look-up'!$E:$E,0)))</f>
        <v/>
      </c>
      <c r="C1115" s="153" t="str">
        <f ca="1">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 ca="1">IF(C1115="",NA(),MATCH($B1115&amp;$C1115,'Smelter Look-up'!$J:$J,0))</f>
        <v>#N/A</v>
      </c>
      <c r="X1115" s="171">
        <f t="shared" ca="1" si="51"/>
        <v>0</v>
      </c>
      <c r="AB1115" s="171" t="str">
        <f t="shared" ca="1" si="52"/>
        <v/>
      </c>
    </row>
    <row r="1116" spans="1:28" s="171" customFormat="1" ht="20.45">
      <c r="A1116" s="156"/>
      <c r="B1116" s="150" t="str">
        <f ca="1">IF(LEN(A1116)=0,"",INDEX('Smelter Look-up'!$A:$A,MATCH($A1116,'Smelter Look-up'!$E:$E,0)))</f>
        <v/>
      </c>
      <c r="C1116" s="153" t="str">
        <f ca="1">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 ca="1">IF(C1116="",NA(),MATCH($B1116&amp;$C1116,'Smelter Look-up'!$J:$J,0))</f>
        <v>#N/A</v>
      </c>
      <c r="X1116" s="171">
        <f t="shared" ca="1" si="51"/>
        <v>0</v>
      </c>
      <c r="AB1116" s="171" t="str">
        <f t="shared" ca="1" si="52"/>
        <v/>
      </c>
    </row>
    <row r="1117" spans="1:28" s="171" customFormat="1" ht="20.45">
      <c r="A1117" s="156"/>
      <c r="B1117" s="150" t="str">
        <f ca="1">IF(LEN(A1117)=0,"",INDEX('Smelter Look-up'!$A:$A,MATCH($A1117,'Smelter Look-up'!$E:$E,0)))</f>
        <v/>
      </c>
      <c r="C1117" s="153" t="str">
        <f ca="1">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 ca="1">IF(C1117="",NA(),MATCH($B1117&amp;$C1117,'Smelter Look-up'!$J:$J,0))</f>
        <v>#N/A</v>
      </c>
      <c r="X1117" s="171">
        <f t="shared" ca="1" si="51"/>
        <v>0</v>
      </c>
      <c r="AB1117" s="171" t="str">
        <f t="shared" ca="1" si="52"/>
        <v/>
      </c>
    </row>
    <row r="1118" spans="1:28" s="171" customFormat="1" ht="20.45">
      <c r="A1118" s="156"/>
      <c r="B1118" s="150" t="str">
        <f ca="1">IF(LEN(A1118)=0,"",INDEX('Smelter Look-up'!$A:$A,MATCH($A1118,'Smelter Look-up'!$E:$E,0)))</f>
        <v/>
      </c>
      <c r="C1118" s="153" t="str">
        <f ca="1">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 ca="1">IF(C1118="",NA(),MATCH($B1118&amp;$C1118,'Smelter Look-up'!$J:$J,0))</f>
        <v>#N/A</v>
      </c>
      <c r="X1118" s="171">
        <f t="shared" ca="1" si="51"/>
        <v>0</v>
      </c>
      <c r="AB1118" s="171" t="str">
        <f t="shared" ca="1" si="52"/>
        <v/>
      </c>
    </row>
    <row r="1119" spans="1:28" s="171" customFormat="1" ht="20.45">
      <c r="A1119" s="156"/>
      <c r="B1119" s="150" t="str">
        <f ca="1">IF(LEN(A1119)=0,"",INDEX('Smelter Look-up'!$A:$A,MATCH($A1119,'Smelter Look-up'!$E:$E,0)))</f>
        <v/>
      </c>
      <c r="C1119" s="153" t="str">
        <f ca="1">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 ca="1">IF(C1119="",NA(),MATCH($B1119&amp;$C1119,'Smelter Look-up'!$J:$J,0))</f>
        <v>#N/A</v>
      </c>
      <c r="X1119" s="171">
        <f t="shared" ca="1" si="51"/>
        <v>0</v>
      </c>
      <c r="AB1119" s="171" t="str">
        <f t="shared" ca="1" si="52"/>
        <v/>
      </c>
    </row>
    <row r="1120" spans="1:28" s="171" customFormat="1" ht="20.45">
      <c r="A1120" s="156"/>
      <c r="B1120" s="150" t="str">
        <f ca="1">IF(LEN(A1120)=0,"",INDEX('Smelter Look-up'!$A:$A,MATCH($A1120,'Smelter Look-up'!$E:$E,0)))</f>
        <v/>
      </c>
      <c r="C1120" s="153" t="str">
        <f ca="1">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 ca="1">IF(C1120="",NA(),MATCH($B1120&amp;$C1120,'Smelter Look-up'!$J:$J,0))</f>
        <v>#N/A</v>
      </c>
      <c r="X1120" s="171">
        <f t="shared" ca="1" si="51"/>
        <v>0</v>
      </c>
      <c r="AB1120" s="171" t="str">
        <f t="shared" ca="1" si="52"/>
        <v/>
      </c>
    </row>
    <row r="1121" spans="1:28" s="171" customFormat="1" ht="20.45">
      <c r="A1121" s="156"/>
      <c r="B1121" s="150" t="str">
        <f ca="1">IF(LEN(A1121)=0,"",INDEX('Smelter Look-up'!$A:$A,MATCH($A1121,'Smelter Look-up'!$E:$E,0)))</f>
        <v/>
      </c>
      <c r="C1121" s="153" t="str">
        <f ca="1">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 ca="1">IF(C1121="",NA(),MATCH($B1121&amp;$C1121,'Smelter Look-up'!$J:$J,0))</f>
        <v>#N/A</v>
      </c>
      <c r="X1121" s="171">
        <f t="shared" ca="1" si="51"/>
        <v>0</v>
      </c>
      <c r="AB1121" s="171" t="str">
        <f t="shared" ca="1" si="52"/>
        <v/>
      </c>
    </row>
    <row r="1122" spans="1:28" s="171" customFormat="1" ht="20.45">
      <c r="A1122" s="156"/>
      <c r="B1122" s="150" t="str">
        <f ca="1">IF(LEN(A1122)=0,"",INDEX('Smelter Look-up'!$A:$A,MATCH($A1122,'Smelter Look-up'!$E:$E,0)))</f>
        <v/>
      </c>
      <c r="C1122" s="153" t="str">
        <f ca="1">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 ca="1">IF(C1122="",NA(),MATCH($B1122&amp;$C1122,'Smelter Look-up'!$J:$J,0))</f>
        <v>#N/A</v>
      </c>
      <c r="X1122" s="171">
        <f t="shared" ca="1" si="51"/>
        <v>0</v>
      </c>
      <c r="AB1122" s="171" t="str">
        <f t="shared" ca="1" si="52"/>
        <v/>
      </c>
    </row>
    <row r="1123" spans="1:28" s="171" customFormat="1" ht="20.45">
      <c r="A1123" s="156"/>
      <c r="B1123" s="150" t="str">
        <f ca="1">IF(LEN(A1123)=0,"",INDEX('Smelter Look-up'!$A:$A,MATCH($A1123,'Smelter Look-up'!$E:$E,0)))</f>
        <v/>
      </c>
      <c r="C1123" s="153" t="str">
        <f ca="1">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 ca="1">IF(C1123="",NA(),MATCH($B1123&amp;$C1123,'Smelter Look-up'!$J:$J,0))</f>
        <v>#N/A</v>
      </c>
      <c r="X1123" s="171">
        <f t="shared" ca="1" si="51"/>
        <v>0</v>
      </c>
      <c r="AB1123" s="171" t="str">
        <f t="shared" ca="1" si="52"/>
        <v/>
      </c>
    </row>
    <row r="1124" spans="1:28" s="171" customFormat="1" ht="20.45">
      <c r="A1124" s="156"/>
      <c r="B1124" s="150" t="str">
        <f ca="1">IF(LEN(A1124)=0,"",INDEX('Smelter Look-up'!$A:$A,MATCH($A1124,'Smelter Look-up'!$E:$E,0)))</f>
        <v/>
      </c>
      <c r="C1124" s="153" t="str">
        <f ca="1">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 ca="1">IF(C1124="",NA(),MATCH($B1124&amp;$C1124,'Smelter Look-up'!$J:$J,0))</f>
        <v>#N/A</v>
      </c>
      <c r="X1124" s="171">
        <f t="shared" ca="1" si="51"/>
        <v>0</v>
      </c>
      <c r="AB1124" s="171" t="str">
        <f t="shared" ca="1" si="52"/>
        <v/>
      </c>
    </row>
    <row r="1125" spans="1:28" s="171" customFormat="1" ht="20.45">
      <c r="A1125" s="156"/>
      <c r="B1125" s="150" t="str">
        <f ca="1">IF(LEN(A1125)=0,"",INDEX('Smelter Look-up'!$A:$A,MATCH($A1125,'Smelter Look-up'!$E:$E,0)))</f>
        <v/>
      </c>
      <c r="C1125" s="153" t="str">
        <f ca="1">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 ca="1">IF(C1125="",NA(),MATCH($B1125&amp;$C1125,'Smelter Look-up'!$J:$J,0))</f>
        <v>#N/A</v>
      </c>
      <c r="X1125" s="171">
        <f t="shared" ca="1" si="51"/>
        <v>0</v>
      </c>
      <c r="AB1125" s="171" t="str">
        <f t="shared" ca="1" si="52"/>
        <v/>
      </c>
    </row>
    <row r="1126" spans="1:28" s="171" customFormat="1" ht="20.45">
      <c r="A1126" s="156"/>
      <c r="B1126" s="150" t="str">
        <f ca="1">IF(LEN(A1126)=0,"",INDEX('Smelter Look-up'!$A:$A,MATCH($A1126,'Smelter Look-up'!$E:$E,0)))</f>
        <v/>
      </c>
      <c r="C1126" s="153" t="str">
        <f ca="1">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 ca="1">IF(C1126="",NA(),MATCH($B1126&amp;$C1126,'Smelter Look-up'!$J:$J,0))</f>
        <v>#N/A</v>
      </c>
      <c r="X1126" s="171">
        <f t="shared" ca="1" si="51"/>
        <v>0</v>
      </c>
      <c r="AB1126" s="171" t="str">
        <f t="shared" ca="1" si="52"/>
        <v/>
      </c>
    </row>
    <row r="1127" spans="1:28" s="171" customFormat="1" ht="20.45">
      <c r="A1127" s="156"/>
      <c r="B1127" s="150" t="str">
        <f ca="1">IF(LEN(A1127)=0,"",INDEX('Smelter Look-up'!$A:$A,MATCH($A1127,'Smelter Look-up'!$E:$E,0)))</f>
        <v/>
      </c>
      <c r="C1127" s="153" t="str">
        <f ca="1">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 ca="1">IF(C1127="",NA(),MATCH($B1127&amp;$C1127,'Smelter Look-up'!$J:$J,0))</f>
        <v>#N/A</v>
      </c>
      <c r="X1127" s="171">
        <f t="shared" ca="1" si="51"/>
        <v>0</v>
      </c>
      <c r="AB1127" s="171" t="str">
        <f t="shared" ca="1" si="52"/>
        <v/>
      </c>
    </row>
    <row r="1128" spans="1:28" s="171" customFormat="1" ht="20.45">
      <c r="A1128" s="156"/>
      <c r="B1128" s="150" t="str">
        <f ca="1">IF(LEN(A1128)=0,"",INDEX('Smelter Look-up'!$A:$A,MATCH($A1128,'Smelter Look-up'!$E:$E,0)))</f>
        <v/>
      </c>
      <c r="C1128" s="153" t="str">
        <f ca="1">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 ca="1">IF(C1128="",NA(),MATCH($B1128&amp;$C1128,'Smelter Look-up'!$J:$J,0))</f>
        <v>#N/A</v>
      </c>
      <c r="X1128" s="171">
        <f t="shared" ca="1" si="51"/>
        <v>0</v>
      </c>
      <c r="AB1128" s="171" t="str">
        <f t="shared" ca="1" si="52"/>
        <v/>
      </c>
    </row>
    <row r="1129" spans="1:28" s="171" customFormat="1" ht="20.45">
      <c r="A1129" s="156"/>
      <c r="B1129" s="150" t="str">
        <f ca="1">IF(LEN(A1129)=0,"",INDEX('Smelter Look-up'!$A:$A,MATCH($A1129,'Smelter Look-up'!$E:$E,0)))</f>
        <v/>
      </c>
      <c r="C1129" s="153" t="str">
        <f ca="1">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 ca="1">IF(C1129="",NA(),MATCH($B1129&amp;$C1129,'Smelter Look-up'!$J:$J,0))</f>
        <v>#N/A</v>
      </c>
      <c r="X1129" s="171">
        <f t="shared" ca="1" si="51"/>
        <v>0</v>
      </c>
      <c r="AB1129" s="171" t="str">
        <f t="shared" ca="1" si="52"/>
        <v/>
      </c>
    </row>
    <row r="1130" spans="1:28" s="171" customFormat="1" ht="20.45">
      <c r="A1130" s="156"/>
      <c r="B1130" s="150" t="str">
        <f ca="1">IF(LEN(A1130)=0,"",INDEX('Smelter Look-up'!$A:$A,MATCH($A1130,'Smelter Look-up'!$E:$E,0)))</f>
        <v/>
      </c>
      <c r="C1130" s="153" t="str">
        <f ca="1">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 ca="1">IF(C1130="",NA(),MATCH($B1130&amp;$C1130,'Smelter Look-up'!$J:$J,0))</f>
        <v>#N/A</v>
      </c>
      <c r="X1130" s="171">
        <f t="shared" ca="1" si="51"/>
        <v>0</v>
      </c>
      <c r="AB1130" s="171" t="str">
        <f t="shared" ca="1" si="52"/>
        <v/>
      </c>
    </row>
    <row r="1131" spans="1:28" s="171" customFormat="1" ht="20.45">
      <c r="A1131" s="156"/>
      <c r="B1131" s="150" t="str">
        <f ca="1">IF(LEN(A1131)=0,"",INDEX('Smelter Look-up'!$A:$A,MATCH($A1131,'Smelter Look-up'!$E:$E,0)))</f>
        <v/>
      </c>
      <c r="C1131" s="153" t="str">
        <f ca="1">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 ca="1">IF(C1131="",NA(),MATCH($B1131&amp;$C1131,'Smelter Look-up'!$J:$J,0))</f>
        <v>#N/A</v>
      </c>
      <c r="X1131" s="171">
        <f t="shared" ca="1" si="51"/>
        <v>0</v>
      </c>
      <c r="AB1131" s="171" t="str">
        <f t="shared" ca="1" si="52"/>
        <v/>
      </c>
    </row>
    <row r="1132" spans="1:28" s="171" customFormat="1" ht="20.45">
      <c r="A1132" s="156"/>
      <c r="B1132" s="150" t="str">
        <f ca="1">IF(LEN(A1132)=0,"",INDEX('Smelter Look-up'!$A:$A,MATCH($A1132,'Smelter Look-up'!$E:$E,0)))</f>
        <v/>
      </c>
      <c r="C1132" s="153" t="str">
        <f ca="1">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 ca="1">IF(C1132="",NA(),MATCH($B1132&amp;$C1132,'Smelter Look-up'!$J:$J,0))</f>
        <v>#N/A</v>
      </c>
      <c r="X1132" s="171">
        <f t="shared" ca="1" si="51"/>
        <v>0</v>
      </c>
      <c r="AB1132" s="171" t="str">
        <f t="shared" ca="1" si="52"/>
        <v/>
      </c>
    </row>
    <row r="1133" spans="1:28" s="171" customFormat="1" ht="20.45">
      <c r="A1133" s="156"/>
      <c r="B1133" s="150" t="str">
        <f ca="1">IF(LEN(A1133)=0,"",INDEX('Smelter Look-up'!$A:$A,MATCH($A1133,'Smelter Look-up'!$E:$E,0)))</f>
        <v/>
      </c>
      <c r="C1133" s="153" t="str">
        <f ca="1">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 ca="1">IF(C1133="",NA(),MATCH($B1133&amp;$C1133,'Smelter Look-up'!$J:$J,0))</f>
        <v>#N/A</v>
      </c>
      <c r="X1133" s="171">
        <f t="shared" ca="1" si="51"/>
        <v>0</v>
      </c>
      <c r="AB1133" s="171" t="str">
        <f t="shared" ca="1" si="52"/>
        <v/>
      </c>
    </row>
    <row r="1134" spans="1:28" s="171" customFormat="1" ht="20.45">
      <c r="A1134" s="156"/>
      <c r="B1134" s="150" t="str">
        <f ca="1">IF(LEN(A1134)=0,"",INDEX('Smelter Look-up'!$A:$A,MATCH($A1134,'Smelter Look-up'!$E:$E,0)))</f>
        <v/>
      </c>
      <c r="C1134" s="153" t="str">
        <f ca="1">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 ca="1">IF(C1134="",NA(),MATCH($B1134&amp;$C1134,'Smelter Look-up'!$J:$J,0))</f>
        <v>#N/A</v>
      </c>
      <c r="X1134" s="171">
        <f t="shared" ca="1" si="51"/>
        <v>0</v>
      </c>
      <c r="AB1134" s="171" t="str">
        <f t="shared" ca="1" si="52"/>
        <v/>
      </c>
    </row>
    <row r="1135" spans="1:28" s="171" customFormat="1" ht="20.45">
      <c r="A1135" s="156"/>
      <c r="B1135" s="150" t="str">
        <f ca="1">IF(LEN(A1135)=0,"",INDEX('Smelter Look-up'!$A:$A,MATCH($A1135,'Smelter Look-up'!$E:$E,0)))</f>
        <v/>
      </c>
      <c r="C1135" s="153" t="str">
        <f ca="1">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 ca="1">IF(C1135="",NA(),MATCH($B1135&amp;$C1135,'Smelter Look-up'!$J:$J,0))</f>
        <v>#N/A</v>
      </c>
      <c r="X1135" s="171">
        <f t="shared" ca="1" si="51"/>
        <v>0</v>
      </c>
      <c r="AB1135" s="171" t="str">
        <f t="shared" ca="1" si="52"/>
        <v/>
      </c>
    </row>
    <row r="1136" spans="1:28" s="171" customFormat="1" ht="20.45">
      <c r="A1136" s="156"/>
      <c r="B1136" s="150" t="str">
        <f ca="1">IF(LEN(A1136)=0,"",INDEX('Smelter Look-up'!$A:$A,MATCH($A1136,'Smelter Look-up'!$E:$E,0)))</f>
        <v/>
      </c>
      <c r="C1136" s="153" t="str">
        <f ca="1">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 ca="1">IF(C1136="",NA(),MATCH($B1136&amp;$C1136,'Smelter Look-up'!$J:$J,0))</f>
        <v>#N/A</v>
      </c>
      <c r="X1136" s="171">
        <f t="shared" ca="1" si="51"/>
        <v>0</v>
      </c>
      <c r="AB1136" s="171" t="str">
        <f t="shared" ca="1" si="52"/>
        <v/>
      </c>
    </row>
    <row r="1137" spans="1:28" s="171" customFormat="1" ht="20.45">
      <c r="A1137" s="156"/>
      <c r="B1137" s="150" t="str">
        <f ca="1">IF(LEN(A1137)=0,"",INDEX('Smelter Look-up'!$A:$A,MATCH($A1137,'Smelter Look-up'!$E:$E,0)))</f>
        <v/>
      </c>
      <c r="C1137" s="153" t="str">
        <f ca="1">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 ca="1">IF(C1137="",NA(),MATCH($B1137&amp;$C1137,'Smelter Look-up'!$J:$J,0))</f>
        <v>#N/A</v>
      </c>
      <c r="X1137" s="171">
        <f t="shared" ca="1" si="51"/>
        <v>0</v>
      </c>
      <c r="AB1137" s="171" t="str">
        <f t="shared" ca="1" si="52"/>
        <v/>
      </c>
    </row>
    <row r="1138" spans="1:28" s="171" customFormat="1" ht="20.45">
      <c r="A1138" s="156"/>
      <c r="B1138" s="150" t="str">
        <f ca="1">IF(LEN(A1138)=0,"",INDEX('Smelter Look-up'!$A:$A,MATCH($A1138,'Smelter Look-up'!$E:$E,0)))</f>
        <v/>
      </c>
      <c r="C1138" s="153" t="str">
        <f ca="1">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 ca="1">IF(C1138="",NA(),MATCH($B1138&amp;$C1138,'Smelter Look-up'!$J:$J,0))</f>
        <v>#N/A</v>
      </c>
      <c r="X1138" s="171">
        <f t="shared" ca="1" si="51"/>
        <v>0</v>
      </c>
      <c r="AB1138" s="171" t="str">
        <f t="shared" ca="1" si="52"/>
        <v/>
      </c>
    </row>
    <row r="1139" spans="1:28" s="171" customFormat="1" ht="20.45">
      <c r="A1139" s="156"/>
      <c r="B1139" s="150" t="str">
        <f ca="1">IF(LEN(A1139)=0,"",INDEX('Smelter Look-up'!$A:$A,MATCH($A1139,'Smelter Look-up'!$E:$E,0)))</f>
        <v/>
      </c>
      <c r="C1139" s="153" t="str">
        <f ca="1">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 ca="1">IF(C1139="",NA(),MATCH($B1139&amp;$C1139,'Smelter Look-up'!$J:$J,0))</f>
        <v>#N/A</v>
      </c>
      <c r="X1139" s="171">
        <f t="shared" ca="1" si="51"/>
        <v>0</v>
      </c>
      <c r="AB1139" s="171" t="str">
        <f t="shared" ca="1" si="52"/>
        <v/>
      </c>
    </row>
    <row r="1140" spans="1:28" s="171" customFormat="1" ht="20.45">
      <c r="A1140" s="156"/>
      <c r="B1140" s="150" t="str">
        <f ca="1">IF(LEN(A1140)=0,"",INDEX('Smelter Look-up'!$A:$A,MATCH($A1140,'Smelter Look-up'!$E:$E,0)))</f>
        <v/>
      </c>
      <c r="C1140" s="153" t="str">
        <f ca="1">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 ca="1">IF(C1140="",NA(),MATCH($B1140&amp;$C1140,'Smelter Look-up'!$J:$J,0))</f>
        <v>#N/A</v>
      </c>
      <c r="X1140" s="171">
        <f t="shared" ca="1" si="51"/>
        <v>0</v>
      </c>
      <c r="AB1140" s="171" t="str">
        <f t="shared" ca="1" si="52"/>
        <v/>
      </c>
    </row>
    <row r="1141" spans="1:28" s="171" customFormat="1" ht="20.45">
      <c r="A1141" s="156"/>
      <c r="B1141" s="150" t="str">
        <f ca="1">IF(LEN(A1141)=0,"",INDEX('Smelter Look-up'!$A:$A,MATCH($A1141,'Smelter Look-up'!$E:$E,0)))</f>
        <v/>
      </c>
      <c r="C1141" s="153" t="str">
        <f ca="1">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 ca="1">IF(C1141="",NA(),MATCH($B1141&amp;$C1141,'Smelter Look-up'!$J:$J,0))</f>
        <v>#N/A</v>
      </c>
      <c r="X1141" s="171">
        <f t="shared" ca="1" si="51"/>
        <v>0</v>
      </c>
      <c r="AB1141" s="171" t="str">
        <f t="shared" ca="1" si="52"/>
        <v/>
      </c>
    </row>
    <row r="1142" spans="1:28" s="171" customFormat="1" ht="20.45">
      <c r="A1142" s="156"/>
      <c r="B1142" s="150" t="str">
        <f ca="1">IF(LEN(A1142)=0,"",INDEX('Smelter Look-up'!$A:$A,MATCH($A1142,'Smelter Look-up'!$E:$E,0)))</f>
        <v/>
      </c>
      <c r="C1142" s="153" t="str">
        <f ca="1">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 ca="1">IF(C1142="",NA(),MATCH($B1142&amp;$C1142,'Smelter Look-up'!$J:$J,0))</f>
        <v>#N/A</v>
      </c>
      <c r="X1142" s="171">
        <f t="shared" ca="1" si="51"/>
        <v>0</v>
      </c>
      <c r="AB1142" s="171" t="str">
        <f t="shared" ca="1" si="52"/>
        <v/>
      </c>
    </row>
    <row r="1143" spans="1:28" s="171" customFormat="1" ht="20.45">
      <c r="A1143" s="156"/>
      <c r="B1143" s="150" t="str">
        <f ca="1">IF(LEN(A1143)=0,"",INDEX('Smelter Look-up'!$A:$A,MATCH($A1143,'Smelter Look-up'!$E:$E,0)))</f>
        <v/>
      </c>
      <c r="C1143" s="153" t="str">
        <f ca="1">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 ca="1">IF(C1143="",NA(),MATCH($B1143&amp;$C1143,'Smelter Look-up'!$J:$J,0))</f>
        <v>#N/A</v>
      </c>
      <c r="X1143" s="171">
        <f t="shared" ca="1" si="51"/>
        <v>0</v>
      </c>
      <c r="AB1143" s="171" t="str">
        <f t="shared" ca="1" si="52"/>
        <v/>
      </c>
    </row>
    <row r="1144" spans="1:28" s="171" customFormat="1" ht="20.45">
      <c r="A1144" s="156"/>
      <c r="B1144" s="150" t="str">
        <f ca="1">IF(LEN(A1144)=0,"",INDEX('Smelter Look-up'!$A:$A,MATCH($A1144,'Smelter Look-up'!$E:$E,0)))</f>
        <v/>
      </c>
      <c r="C1144" s="153" t="str">
        <f ca="1">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 ca="1">IF(C1144="",NA(),MATCH($B1144&amp;$C1144,'Smelter Look-up'!$J:$J,0))</f>
        <v>#N/A</v>
      </c>
      <c r="X1144" s="171">
        <f t="shared" ca="1" si="51"/>
        <v>0</v>
      </c>
      <c r="AB1144" s="171" t="str">
        <f t="shared" ca="1" si="52"/>
        <v/>
      </c>
    </row>
    <row r="1145" spans="1:28" s="171" customFormat="1" ht="20.45">
      <c r="A1145" s="156"/>
      <c r="B1145" s="150" t="str">
        <f ca="1">IF(LEN(A1145)=0,"",INDEX('Smelter Look-up'!$A:$A,MATCH($A1145,'Smelter Look-up'!$E:$E,0)))</f>
        <v/>
      </c>
      <c r="C1145" s="153" t="str">
        <f ca="1">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 ca="1">IF(C1145="",NA(),MATCH($B1145&amp;$C1145,'Smelter Look-up'!$J:$J,0))</f>
        <v>#N/A</v>
      </c>
      <c r="X1145" s="171">
        <f t="shared" ca="1" si="51"/>
        <v>0</v>
      </c>
      <c r="AB1145" s="171" t="str">
        <f t="shared" ca="1" si="52"/>
        <v/>
      </c>
    </row>
    <row r="1146" spans="1:28" s="171" customFormat="1" ht="20.45">
      <c r="A1146" s="156"/>
      <c r="B1146" s="150" t="str">
        <f ca="1">IF(LEN(A1146)=0,"",INDEX('Smelter Look-up'!$A:$A,MATCH($A1146,'Smelter Look-up'!$E:$E,0)))</f>
        <v/>
      </c>
      <c r="C1146" s="153" t="str">
        <f ca="1">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 ca="1">IF(C1146="",NA(),MATCH($B1146&amp;$C1146,'Smelter Look-up'!$J:$J,0))</f>
        <v>#N/A</v>
      </c>
      <c r="X1146" s="171">
        <f t="shared" ca="1" si="51"/>
        <v>0</v>
      </c>
      <c r="AB1146" s="171" t="str">
        <f t="shared" ca="1" si="52"/>
        <v/>
      </c>
    </row>
    <row r="1147" spans="1:28" s="171" customFormat="1" ht="20.45">
      <c r="A1147" s="156"/>
      <c r="B1147" s="150" t="str">
        <f ca="1">IF(LEN(A1147)=0,"",INDEX('Smelter Look-up'!$A:$A,MATCH($A1147,'Smelter Look-up'!$E:$E,0)))</f>
        <v/>
      </c>
      <c r="C1147" s="153" t="str">
        <f ca="1">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 ca="1">IF(C1147="",NA(),MATCH($B1147&amp;$C1147,'Smelter Look-up'!$J:$J,0))</f>
        <v>#N/A</v>
      </c>
      <c r="X1147" s="171">
        <f t="shared" ca="1" si="51"/>
        <v>0</v>
      </c>
      <c r="AB1147" s="171" t="str">
        <f t="shared" ca="1" si="52"/>
        <v/>
      </c>
    </row>
    <row r="1148" spans="1:28" s="171" customFormat="1" ht="20.45">
      <c r="A1148" s="156"/>
      <c r="B1148" s="150" t="str">
        <f ca="1">IF(LEN(A1148)=0,"",INDEX('Smelter Look-up'!$A:$A,MATCH($A1148,'Smelter Look-up'!$E:$E,0)))</f>
        <v/>
      </c>
      <c r="C1148" s="153" t="str">
        <f ca="1">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 ca="1">IF(C1148="",NA(),MATCH($B1148&amp;$C1148,'Smelter Look-up'!$J:$J,0))</f>
        <v>#N/A</v>
      </c>
      <c r="X1148" s="171">
        <f t="shared" ca="1" si="51"/>
        <v>0</v>
      </c>
      <c r="AB1148" s="171" t="str">
        <f t="shared" ca="1" si="52"/>
        <v/>
      </c>
    </row>
    <row r="1149" spans="1:28" s="171" customFormat="1" ht="20.45">
      <c r="A1149" s="156"/>
      <c r="B1149" s="150" t="str">
        <f ca="1">IF(LEN(A1149)=0,"",INDEX('Smelter Look-up'!$A:$A,MATCH($A1149,'Smelter Look-up'!$E:$E,0)))</f>
        <v/>
      </c>
      <c r="C1149" s="153" t="str">
        <f ca="1">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 ca="1">IF(C1149="",NA(),MATCH($B1149&amp;$C1149,'Smelter Look-up'!$J:$J,0))</f>
        <v>#N/A</v>
      </c>
      <c r="X1149" s="171">
        <f t="shared" ca="1" si="51"/>
        <v>0</v>
      </c>
      <c r="AB1149" s="171" t="str">
        <f t="shared" ca="1" si="52"/>
        <v/>
      </c>
    </row>
    <row r="1150" spans="1:28" s="171" customFormat="1" ht="20.45">
      <c r="A1150" s="156"/>
      <c r="B1150" s="150" t="str">
        <f ca="1">IF(LEN(A1150)=0,"",INDEX('Smelter Look-up'!$A:$A,MATCH($A1150,'Smelter Look-up'!$E:$E,0)))</f>
        <v/>
      </c>
      <c r="C1150" s="153" t="str">
        <f ca="1">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 ca="1">IF(C1150="",NA(),MATCH($B1150&amp;$C1150,'Smelter Look-up'!$J:$J,0))</f>
        <v>#N/A</v>
      </c>
      <c r="X1150" s="171">
        <f t="shared" ca="1" si="51"/>
        <v>0</v>
      </c>
      <c r="AB1150" s="171" t="str">
        <f t="shared" ca="1" si="52"/>
        <v/>
      </c>
    </row>
    <row r="1151" spans="1:28" s="171" customFormat="1" ht="20.45">
      <c r="A1151" s="156"/>
      <c r="B1151" s="150" t="str">
        <f ca="1">IF(LEN(A1151)=0,"",INDEX('Smelter Look-up'!$A:$A,MATCH($A1151,'Smelter Look-up'!$E:$E,0)))</f>
        <v/>
      </c>
      <c r="C1151" s="153" t="str">
        <f ca="1">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 ca="1">IF(C1151="",NA(),MATCH($B1151&amp;$C1151,'Smelter Look-up'!$J:$J,0))</f>
        <v>#N/A</v>
      </c>
      <c r="X1151" s="171">
        <f t="shared" ref="X1151:X1214" ca="1" si="54">IF(AND(C1151="Smelter not listed",OR(LEN(D1151)=0,LEN(E1151)=0)),1,0)</f>
        <v>0</v>
      </c>
      <c r="AB1151" s="171" t="str">
        <f t="shared" ref="AB1151:AB1214" ca="1" si="55">B1151&amp;C1151</f>
        <v/>
      </c>
    </row>
    <row r="1152" spans="1:28" s="171" customFormat="1" ht="20.45">
      <c r="A1152" s="156"/>
      <c r="B1152" s="150" t="str">
        <f ca="1">IF(LEN(A1152)=0,"",INDEX('Smelter Look-up'!$A:$A,MATCH($A1152,'Smelter Look-up'!$E:$E,0)))</f>
        <v/>
      </c>
      <c r="C1152" s="153" t="str">
        <f ca="1">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 ca="1">IF(C1152="",NA(),MATCH($B1152&amp;$C1152,'Smelter Look-up'!$J:$J,0))</f>
        <v>#N/A</v>
      </c>
      <c r="X1152" s="171">
        <f t="shared" ca="1" si="54"/>
        <v>0</v>
      </c>
      <c r="AB1152" s="171" t="str">
        <f t="shared" ca="1" si="55"/>
        <v/>
      </c>
    </row>
    <row r="1153" spans="1:28" s="171" customFormat="1" ht="20.45">
      <c r="A1153" s="156"/>
      <c r="B1153" s="150" t="str">
        <f ca="1">IF(LEN(A1153)=0,"",INDEX('Smelter Look-up'!$A:$A,MATCH($A1153,'Smelter Look-up'!$E:$E,0)))</f>
        <v/>
      </c>
      <c r="C1153" s="153" t="str">
        <f ca="1">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 ca="1">IF(C1153="",NA(),MATCH($B1153&amp;$C1153,'Smelter Look-up'!$J:$J,0))</f>
        <v>#N/A</v>
      </c>
      <c r="X1153" s="171">
        <f t="shared" ca="1" si="54"/>
        <v>0</v>
      </c>
      <c r="AB1153" s="171" t="str">
        <f t="shared" ca="1" si="55"/>
        <v/>
      </c>
    </row>
    <row r="1154" spans="1:28" s="171" customFormat="1" ht="20.45">
      <c r="A1154" s="156"/>
      <c r="B1154" s="150" t="str">
        <f ca="1">IF(LEN(A1154)=0,"",INDEX('Smelter Look-up'!$A:$A,MATCH($A1154,'Smelter Look-up'!$E:$E,0)))</f>
        <v/>
      </c>
      <c r="C1154" s="153" t="str">
        <f ca="1">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 ca="1">IF(C1154="",NA(),MATCH($B1154&amp;$C1154,'Smelter Look-up'!$J:$J,0))</f>
        <v>#N/A</v>
      </c>
      <c r="X1154" s="171">
        <f t="shared" ca="1" si="54"/>
        <v>0</v>
      </c>
      <c r="AB1154" s="171" t="str">
        <f t="shared" ca="1" si="55"/>
        <v/>
      </c>
    </row>
    <row r="1155" spans="1:28" s="171" customFormat="1" ht="20.45">
      <c r="A1155" s="156"/>
      <c r="B1155" s="150" t="str">
        <f ca="1">IF(LEN(A1155)=0,"",INDEX('Smelter Look-up'!$A:$A,MATCH($A1155,'Smelter Look-up'!$E:$E,0)))</f>
        <v/>
      </c>
      <c r="C1155" s="153" t="str">
        <f ca="1">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 ca="1">IF(C1155="",NA(),MATCH($B1155&amp;$C1155,'Smelter Look-up'!$J:$J,0))</f>
        <v>#N/A</v>
      </c>
      <c r="X1155" s="171">
        <f t="shared" ca="1" si="54"/>
        <v>0</v>
      </c>
      <c r="AB1155" s="171" t="str">
        <f t="shared" ca="1" si="55"/>
        <v/>
      </c>
    </row>
    <row r="1156" spans="1:28" s="171" customFormat="1" ht="20.45">
      <c r="A1156" s="156"/>
      <c r="B1156" s="150" t="str">
        <f ca="1">IF(LEN(A1156)=0,"",INDEX('Smelter Look-up'!$A:$A,MATCH($A1156,'Smelter Look-up'!$E:$E,0)))</f>
        <v/>
      </c>
      <c r="C1156" s="153" t="str">
        <f ca="1">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 ca="1">IF(C1156="",NA(),MATCH($B1156&amp;$C1156,'Smelter Look-up'!$J:$J,0))</f>
        <v>#N/A</v>
      </c>
      <c r="X1156" s="171">
        <f t="shared" ca="1" si="54"/>
        <v>0</v>
      </c>
      <c r="AB1156" s="171" t="str">
        <f t="shared" ca="1" si="55"/>
        <v/>
      </c>
    </row>
    <row r="1157" spans="1:28" s="171" customFormat="1" ht="20.45">
      <c r="A1157" s="156"/>
      <c r="B1157" s="150" t="str">
        <f ca="1">IF(LEN(A1157)=0,"",INDEX('Smelter Look-up'!$A:$A,MATCH($A1157,'Smelter Look-up'!$E:$E,0)))</f>
        <v/>
      </c>
      <c r="C1157" s="153" t="str">
        <f ca="1">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 ca="1">IF(C1157="",NA(),MATCH($B1157&amp;$C1157,'Smelter Look-up'!$J:$J,0))</f>
        <v>#N/A</v>
      </c>
      <c r="X1157" s="171">
        <f t="shared" ca="1" si="54"/>
        <v>0</v>
      </c>
      <c r="AB1157" s="171" t="str">
        <f t="shared" ca="1" si="55"/>
        <v/>
      </c>
    </row>
    <row r="1158" spans="1:28" s="171" customFormat="1" ht="20.45">
      <c r="A1158" s="156"/>
      <c r="B1158" s="150" t="str">
        <f ca="1">IF(LEN(A1158)=0,"",INDEX('Smelter Look-up'!$A:$A,MATCH($A1158,'Smelter Look-up'!$E:$E,0)))</f>
        <v/>
      </c>
      <c r="C1158" s="153" t="str">
        <f ca="1">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 ca="1">IF(C1158="",NA(),MATCH($B1158&amp;$C1158,'Smelter Look-up'!$J:$J,0))</f>
        <v>#N/A</v>
      </c>
      <c r="X1158" s="171">
        <f t="shared" ca="1" si="54"/>
        <v>0</v>
      </c>
      <c r="AB1158" s="171" t="str">
        <f t="shared" ca="1" si="55"/>
        <v/>
      </c>
    </row>
    <row r="1159" spans="1:28" s="171" customFormat="1" ht="20.45">
      <c r="A1159" s="156"/>
      <c r="B1159" s="150" t="str">
        <f ca="1">IF(LEN(A1159)=0,"",INDEX('Smelter Look-up'!$A:$A,MATCH($A1159,'Smelter Look-up'!$E:$E,0)))</f>
        <v/>
      </c>
      <c r="C1159" s="153" t="str">
        <f ca="1">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 ca="1">IF(C1159="",NA(),MATCH($B1159&amp;$C1159,'Smelter Look-up'!$J:$J,0))</f>
        <v>#N/A</v>
      </c>
      <c r="X1159" s="171">
        <f t="shared" ca="1" si="54"/>
        <v>0</v>
      </c>
      <c r="AB1159" s="171" t="str">
        <f t="shared" ca="1" si="55"/>
        <v/>
      </c>
    </row>
    <row r="1160" spans="1:28" s="171" customFormat="1" ht="20.45">
      <c r="A1160" s="156"/>
      <c r="B1160" s="150" t="str">
        <f ca="1">IF(LEN(A1160)=0,"",INDEX('Smelter Look-up'!$A:$A,MATCH($A1160,'Smelter Look-up'!$E:$E,0)))</f>
        <v/>
      </c>
      <c r="C1160" s="153" t="str">
        <f ca="1">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 ca="1">IF(C1160="",NA(),MATCH($B1160&amp;$C1160,'Smelter Look-up'!$J:$J,0))</f>
        <v>#N/A</v>
      </c>
      <c r="X1160" s="171">
        <f t="shared" ca="1" si="54"/>
        <v>0</v>
      </c>
      <c r="AB1160" s="171" t="str">
        <f t="shared" ca="1" si="55"/>
        <v/>
      </c>
    </row>
    <row r="1161" spans="1:28" s="171" customFormat="1" ht="20.45">
      <c r="A1161" s="156"/>
      <c r="B1161" s="150" t="str">
        <f ca="1">IF(LEN(A1161)=0,"",INDEX('Smelter Look-up'!$A:$A,MATCH($A1161,'Smelter Look-up'!$E:$E,0)))</f>
        <v/>
      </c>
      <c r="C1161" s="153" t="str">
        <f ca="1">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 ca="1">IF(C1161="",NA(),MATCH($B1161&amp;$C1161,'Smelter Look-up'!$J:$J,0))</f>
        <v>#N/A</v>
      </c>
      <c r="X1161" s="171">
        <f t="shared" ca="1" si="54"/>
        <v>0</v>
      </c>
      <c r="AB1161" s="171" t="str">
        <f t="shared" ca="1" si="55"/>
        <v/>
      </c>
    </row>
    <row r="1162" spans="1:28" s="171" customFormat="1" ht="20.45">
      <c r="A1162" s="156"/>
      <c r="B1162" s="150" t="str">
        <f ca="1">IF(LEN(A1162)=0,"",INDEX('Smelter Look-up'!$A:$A,MATCH($A1162,'Smelter Look-up'!$E:$E,0)))</f>
        <v/>
      </c>
      <c r="C1162" s="153" t="str">
        <f ca="1">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 ca="1">IF(C1162="",NA(),MATCH($B1162&amp;$C1162,'Smelter Look-up'!$J:$J,0))</f>
        <v>#N/A</v>
      </c>
      <c r="X1162" s="171">
        <f t="shared" ca="1" si="54"/>
        <v>0</v>
      </c>
      <c r="AB1162" s="171" t="str">
        <f t="shared" ca="1" si="55"/>
        <v/>
      </c>
    </row>
    <row r="1163" spans="1:28" s="171" customFormat="1" ht="20.45">
      <c r="A1163" s="156"/>
      <c r="B1163" s="150" t="str">
        <f ca="1">IF(LEN(A1163)=0,"",INDEX('Smelter Look-up'!$A:$A,MATCH($A1163,'Smelter Look-up'!$E:$E,0)))</f>
        <v/>
      </c>
      <c r="C1163" s="153" t="str">
        <f ca="1">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 ca="1">IF(C1163="",NA(),MATCH($B1163&amp;$C1163,'Smelter Look-up'!$J:$J,0))</f>
        <v>#N/A</v>
      </c>
      <c r="X1163" s="171">
        <f t="shared" ca="1" si="54"/>
        <v>0</v>
      </c>
      <c r="AB1163" s="171" t="str">
        <f t="shared" ca="1" si="55"/>
        <v/>
      </c>
    </row>
    <row r="1164" spans="1:28" s="171" customFormat="1" ht="20.45">
      <c r="A1164" s="156"/>
      <c r="B1164" s="150" t="str">
        <f ca="1">IF(LEN(A1164)=0,"",INDEX('Smelter Look-up'!$A:$A,MATCH($A1164,'Smelter Look-up'!$E:$E,0)))</f>
        <v/>
      </c>
      <c r="C1164" s="153" t="str">
        <f ca="1">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 ca="1">IF(C1164="",NA(),MATCH($B1164&amp;$C1164,'Smelter Look-up'!$J:$J,0))</f>
        <v>#N/A</v>
      </c>
      <c r="X1164" s="171">
        <f t="shared" ca="1" si="54"/>
        <v>0</v>
      </c>
      <c r="AB1164" s="171" t="str">
        <f t="shared" ca="1" si="55"/>
        <v/>
      </c>
    </row>
    <row r="1165" spans="1:28" s="171" customFormat="1" ht="20.45">
      <c r="A1165" s="156"/>
      <c r="B1165" s="150" t="str">
        <f ca="1">IF(LEN(A1165)=0,"",INDEX('Smelter Look-up'!$A:$A,MATCH($A1165,'Smelter Look-up'!$E:$E,0)))</f>
        <v/>
      </c>
      <c r="C1165" s="153" t="str">
        <f ca="1">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 ca="1">IF(C1165="",NA(),MATCH($B1165&amp;$C1165,'Smelter Look-up'!$J:$J,0))</f>
        <v>#N/A</v>
      </c>
      <c r="X1165" s="171">
        <f t="shared" ca="1" si="54"/>
        <v>0</v>
      </c>
      <c r="AB1165" s="171" t="str">
        <f t="shared" ca="1" si="55"/>
        <v/>
      </c>
    </row>
    <row r="1166" spans="1:28" s="171" customFormat="1" ht="20.45">
      <c r="A1166" s="156"/>
      <c r="B1166" s="150" t="str">
        <f ca="1">IF(LEN(A1166)=0,"",INDEX('Smelter Look-up'!$A:$A,MATCH($A1166,'Smelter Look-up'!$E:$E,0)))</f>
        <v/>
      </c>
      <c r="C1166" s="153" t="str">
        <f ca="1">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 ca="1">IF(C1166="",NA(),MATCH($B1166&amp;$C1166,'Smelter Look-up'!$J:$J,0))</f>
        <v>#N/A</v>
      </c>
      <c r="X1166" s="171">
        <f t="shared" ca="1" si="54"/>
        <v>0</v>
      </c>
      <c r="AB1166" s="171" t="str">
        <f t="shared" ca="1" si="55"/>
        <v/>
      </c>
    </row>
    <row r="1167" spans="1:28" s="171" customFormat="1" ht="20.45">
      <c r="A1167" s="156"/>
      <c r="B1167" s="150" t="str">
        <f ca="1">IF(LEN(A1167)=0,"",INDEX('Smelter Look-up'!$A:$A,MATCH($A1167,'Smelter Look-up'!$E:$E,0)))</f>
        <v/>
      </c>
      <c r="C1167" s="153" t="str">
        <f ca="1">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 ca="1">IF(C1167="",NA(),MATCH($B1167&amp;$C1167,'Smelter Look-up'!$J:$J,0))</f>
        <v>#N/A</v>
      </c>
      <c r="X1167" s="171">
        <f t="shared" ca="1" si="54"/>
        <v>0</v>
      </c>
      <c r="AB1167" s="171" t="str">
        <f t="shared" ca="1" si="55"/>
        <v/>
      </c>
    </row>
    <row r="1168" spans="1:28" s="171" customFormat="1" ht="20.45">
      <c r="A1168" s="156"/>
      <c r="B1168" s="150" t="str">
        <f ca="1">IF(LEN(A1168)=0,"",INDEX('Smelter Look-up'!$A:$A,MATCH($A1168,'Smelter Look-up'!$E:$E,0)))</f>
        <v/>
      </c>
      <c r="C1168" s="153" t="str">
        <f ca="1">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 ca="1">IF(C1168="",NA(),MATCH($B1168&amp;$C1168,'Smelter Look-up'!$J:$J,0))</f>
        <v>#N/A</v>
      </c>
      <c r="X1168" s="171">
        <f t="shared" ca="1" si="54"/>
        <v>0</v>
      </c>
      <c r="AB1168" s="171" t="str">
        <f t="shared" ca="1" si="55"/>
        <v/>
      </c>
    </row>
    <row r="1169" spans="1:28" s="171" customFormat="1" ht="20.45">
      <c r="A1169" s="156"/>
      <c r="B1169" s="150" t="str">
        <f ca="1">IF(LEN(A1169)=0,"",INDEX('Smelter Look-up'!$A:$A,MATCH($A1169,'Smelter Look-up'!$E:$E,0)))</f>
        <v/>
      </c>
      <c r="C1169" s="153" t="str">
        <f ca="1">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 ca="1">IF(C1169="",NA(),MATCH($B1169&amp;$C1169,'Smelter Look-up'!$J:$J,0))</f>
        <v>#N/A</v>
      </c>
      <c r="X1169" s="171">
        <f t="shared" ca="1" si="54"/>
        <v>0</v>
      </c>
      <c r="AB1169" s="171" t="str">
        <f t="shared" ca="1" si="55"/>
        <v/>
      </c>
    </row>
    <row r="1170" spans="1:28" s="171" customFormat="1" ht="20.45">
      <c r="A1170" s="156"/>
      <c r="B1170" s="150" t="str">
        <f ca="1">IF(LEN(A1170)=0,"",INDEX('Smelter Look-up'!$A:$A,MATCH($A1170,'Smelter Look-up'!$E:$E,0)))</f>
        <v/>
      </c>
      <c r="C1170" s="153" t="str">
        <f ca="1">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 ca="1">IF(C1170="",NA(),MATCH($B1170&amp;$C1170,'Smelter Look-up'!$J:$J,0))</f>
        <v>#N/A</v>
      </c>
      <c r="X1170" s="171">
        <f t="shared" ca="1" si="54"/>
        <v>0</v>
      </c>
      <c r="AB1170" s="171" t="str">
        <f t="shared" ca="1" si="55"/>
        <v/>
      </c>
    </row>
    <row r="1171" spans="1:28" s="171" customFormat="1" ht="20.45">
      <c r="A1171" s="156"/>
      <c r="B1171" s="150" t="str">
        <f ca="1">IF(LEN(A1171)=0,"",INDEX('Smelter Look-up'!$A:$A,MATCH($A1171,'Smelter Look-up'!$E:$E,0)))</f>
        <v/>
      </c>
      <c r="C1171" s="153" t="str">
        <f ca="1">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 ca="1">IF(C1171="",NA(),MATCH($B1171&amp;$C1171,'Smelter Look-up'!$J:$J,0))</f>
        <v>#N/A</v>
      </c>
      <c r="X1171" s="171">
        <f t="shared" ca="1" si="54"/>
        <v>0</v>
      </c>
      <c r="AB1171" s="171" t="str">
        <f t="shared" ca="1" si="55"/>
        <v/>
      </c>
    </row>
    <row r="1172" spans="1:28" s="171" customFormat="1" ht="20.45">
      <c r="A1172" s="156"/>
      <c r="B1172" s="150" t="str">
        <f ca="1">IF(LEN(A1172)=0,"",INDEX('Smelter Look-up'!$A:$A,MATCH($A1172,'Smelter Look-up'!$E:$E,0)))</f>
        <v/>
      </c>
      <c r="C1172" s="153" t="str">
        <f ca="1">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 ca="1">IF(C1172="",NA(),MATCH($B1172&amp;$C1172,'Smelter Look-up'!$J:$J,0))</f>
        <v>#N/A</v>
      </c>
      <c r="X1172" s="171">
        <f t="shared" ca="1" si="54"/>
        <v>0</v>
      </c>
      <c r="AB1172" s="171" t="str">
        <f t="shared" ca="1" si="55"/>
        <v/>
      </c>
    </row>
    <row r="1173" spans="1:28" s="171" customFormat="1" ht="20.45">
      <c r="A1173" s="156"/>
      <c r="B1173" s="150" t="str">
        <f ca="1">IF(LEN(A1173)=0,"",INDEX('Smelter Look-up'!$A:$A,MATCH($A1173,'Smelter Look-up'!$E:$E,0)))</f>
        <v/>
      </c>
      <c r="C1173" s="153" t="str">
        <f ca="1">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 ca="1">IF(C1173="",NA(),MATCH($B1173&amp;$C1173,'Smelter Look-up'!$J:$J,0))</f>
        <v>#N/A</v>
      </c>
      <c r="X1173" s="171">
        <f t="shared" ca="1" si="54"/>
        <v>0</v>
      </c>
      <c r="AB1173" s="171" t="str">
        <f t="shared" ca="1" si="55"/>
        <v/>
      </c>
    </row>
    <row r="1174" spans="1:28" s="171" customFormat="1" ht="20.45">
      <c r="A1174" s="156"/>
      <c r="B1174" s="150" t="str">
        <f ca="1">IF(LEN(A1174)=0,"",INDEX('Smelter Look-up'!$A:$A,MATCH($A1174,'Smelter Look-up'!$E:$E,0)))</f>
        <v/>
      </c>
      <c r="C1174" s="153" t="str">
        <f ca="1">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 ca="1">IF(C1174="",NA(),MATCH($B1174&amp;$C1174,'Smelter Look-up'!$J:$J,0))</f>
        <v>#N/A</v>
      </c>
      <c r="X1174" s="171">
        <f t="shared" ca="1" si="54"/>
        <v>0</v>
      </c>
      <c r="AB1174" s="171" t="str">
        <f t="shared" ca="1" si="55"/>
        <v/>
      </c>
    </row>
    <row r="1175" spans="1:28" s="171" customFormat="1" ht="20.45">
      <c r="A1175" s="156"/>
      <c r="B1175" s="150" t="str">
        <f ca="1">IF(LEN(A1175)=0,"",INDEX('Smelter Look-up'!$A:$A,MATCH($A1175,'Smelter Look-up'!$E:$E,0)))</f>
        <v/>
      </c>
      <c r="C1175" s="153" t="str">
        <f ca="1">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 ca="1">IF(C1175="",NA(),MATCH($B1175&amp;$C1175,'Smelter Look-up'!$J:$J,0))</f>
        <v>#N/A</v>
      </c>
      <c r="X1175" s="171">
        <f t="shared" ca="1" si="54"/>
        <v>0</v>
      </c>
      <c r="AB1175" s="171" t="str">
        <f t="shared" ca="1" si="55"/>
        <v/>
      </c>
    </row>
    <row r="1176" spans="1:28" s="171" customFormat="1" ht="20.45">
      <c r="A1176" s="156"/>
      <c r="B1176" s="150" t="str">
        <f ca="1">IF(LEN(A1176)=0,"",INDEX('Smelter Look-up'!$A:$A,MATCH($A1176,'Smelter Look-up'!$E:$E,0)))</f>
        <v/>
      </c>
      <c r="C1176" s="153" t="str">
        <f ca="1">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 ca="1">IF(C1176="",NA(),MATCH($B1176&amp;$C1176,'Smelter Look-up'!$J:$J,0))</f>
        <v>#N/A</v>
      </c>
      <c r="X1176" s="171">
        <f t="shared" ca="1" si="54"/>
        <v>0</v>
      </c>
      <c r="AB1176" s="171" t="str">
        <f t="shared" ca="1" si="55"/>
        <v/>
      </c>
    </row>
    <row r="1177" spans="1:28" s="171" customFormat="1" ht="20.45">
      <c r="A1177" s="156"/>
      <c r="B1177" s="150" t="str">
        <f ca="1">IF(LEN(A1177)=0,"",INDEX('Smelter Look-up'!$A:$A,MATCH($A1177,'Smelter Look-up'!$E:$E,0)))</f>
        <v/>
      </c>
      <c r="C1177" s="153" t="str">
        <f ca="1">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 ca="1">IF(C1177="",NA(),MATCH($B1177&amp;$C1177,'Smelter Look-up'!$J:$J,0))</f>
        <v>#N/A</v>
      </c>
      <c r="X1177" s="171">
        <f t="shared" ca="1" si="54"/>
        <v>0</v>
      </c>
      <c r="AB1177" s="171" t="str">
        <f t="shared" ca="1" si="55"/>
        <v/>
      </c>
    </row>
    <row r="1178" spans="1:28" s="171" customFormat="1" ht="20.45">
      <c r="A1178" s="156"/>
      <c r="B1178" s="150" t="str">
        <f ca="1">IF(LEN(A1178)=0,"",INDEX('Smelter Look-up'!$A:$A,MATCH($A1178,'Smelter Look-up'!$E:$E,0)))</f>
        <v/>
      </c>
      <c r="C1178" s="153" t="str">
        <f ca="1">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 ca="1">IF(C1178="",NA(),MATCH($B1178&amp;$C1178,'Smelter Look-up'!$J:$J,0))</f>
        <v>#N/A</v>
      </c>
      <c r="X1178" s="171">
        <f t="shared" ca="1" si="54"/>
        <v>0</v>
      </c>
      <c r="AB1178" s="171" t="str">
        <f t="shared" ca="1" si="55"/>
        <v/>
      </c>
    </row>
    <row r="1179" spans="1:28" s="171" customFormat="1" ht="20.45">
      <c r="A1179" s="156"/>
      <c r="B1179" s="150" t="str">
        <f ca="1">IF(LEN(A1179)=0,"",INDEX('Smelter Look-up'!$A:$A,MATCH($A1179,'Smelter Look-up'!$E:$E,0)))</f>
        <v/>
      </c>
      <c r="C1179" s="153" t="str">
        <f ca="1">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 ca="1">IF(C1179="",NA(),MATCH($B1179&amp;$C1179,'Smelter Look-up'!$J:$J,0))</f>
        <v>#N/A</v>
      </c>
      <c r="X1179" s="171">
        <f t="shared" ca="1" si="54"/>
        <v>0</v>
      </c>
      <c r="AB1179" s="171" t="str">
        <f t="shared" ca="1" si="55"/>
        <v/>
      </c>
    </row>
    <row r="1180" spans="1:28" s="171" customFormat="1" ht="20.45">
      <c r="A1180" s="156"/>
      <c r="B1180" s="150" t="str">
        <f ca="1">IF(LEN(A1180)=0,"",INDEX('Smelter Look-up'!$A:$A,MATCH($A1180,'Smelter Look-up'!$E:$E,0)))</f>
        <v/>
      </c>
      <c r="C1180" s="153" t="str">
        <f ca="1">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 ca="1">IF(C1180="",NA(),MATCH($B1180&amp;$C1180,'Smelter Look-up'!$J:$J,0))</f>
        <v>#N/A</v>
      </c>
      <c r="X1180" s="171">
        <f t="shared" ca="1" si="54"/>
        <v>0</v>
      </c>
      <c r="AB1180" s="171" t="str">
        <f t="shared" ca="1" si="55"/>
        <v/>
      </c>
    </row>
    <row r="1181" spans="1:28" s="171" customFormat="1" ht="20.45">
      <c r="A1181" s="156"/>
      <c r="B1181" s="150" t="str">
        <f ca="1">IF(LEN(A1181)=0,"",INDEX('Smelter Look-up'!$A:$A,MATCH($A1181,'Smelter Look-up'!$E:$E,0)))</f>
        <v/>
      </c>
      <c r="C1181" s="153" t="str">
        <f ca="1">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 ca="1">IF(C1181="",NA(),MATCH($B1181&amp;$C1181,'Smelter Look-up'!$J:$J,0))</f>
        <v>#N/A</v>
      </c>
      <c r="X1181" s="171">
        <f t="shared" ca="1" si="54"/>
        <v>0</v>
      </c>
      <c r="AB1181" s="171" t="str">
        <f t="shared" ca="1" si="55"/>
        <v/>
      </c>
    </row>
    <row r="1182" spans="1:28" s="171" customFormat="1" ht="20.45">
      <c r="A1182" s="156"/>
      <c r="B1182" s="150" t="str">
        <f ca="1">IF(LEN(A1182)=0,"",INDEX('Smelter Look-up'!$A:$A,MATCH($A1182,'Smelter Look-up'!$E:$E,0)))</f>
        <v/>
      </c>
      <c r="C1182" s="153" t="str">
        <f ca="1">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 ca="1">IF(C1182="",NA(),MATCH($B1182&amp;$C1182,'Smelter Look-up'!$J:$J,0))</f>
        <v>#N/A</v>
      </c>
      <c r="X1182" s="171">
        <f t="shared" ca="1" si="54"/>
        <v>0</v>
      </c>
      <c r="AB1182" s="171" t="str">
        <f t="shared" ca="1" si="55"/>
        <v/>
      </c>
    </row>
    <row r="1183" spans="1:28" s="171" customFormat="1" ht="20.45">
      <c r="A1183" s="156"/>
      <c r="B1183" s="150" t="str">
        <f ca="1">IF(LEN(A1183)=0,"",INDEX('Smelter Look-up'!$A:$A,MATCH($A1183,'Smelter Look-up'!$E:$E,0)))</f>
        <v/>
      </c>
      <c r="C1183" s="153" t="str">
        <f ca="1">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 ca="1">IF(C1183="",NA(),MATCH($B1183&amp;$C1183,'Smelter Look-up'!$J:$J,0))</f>
        <v>#N/A</v>
      </c>
      <c r="X1183" s="171">
        <f t="shared" ca="1" si="54"/>
        <v>0</v>
      </c>
      <c r="AB1183" s="171" t="str">
        <f t="shared" ca="1" si="55"/>
        <v/>
      </c>
    </row>
    <row r="1184" spans="1:28" s="171" customFormat="1" ht="20.45">
      <c r="A1184" s="156"/>
      <c r="B1184" s="150" t="str">
        <f ca="1">IF(LEN(A1184)=0,"",INDEX('Smelter Look-up'!$A:$A,MATCH($A1184,'Smelter Look-up'!$E:$E,0)))</f>
        <v/>
      </c>
      <c r="C1184" s="153" t="str">
        <f ca="1">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 ca="1">IF(C1184="",NA(),MATCH($B1184&amp;$C1184,'Smelter Look-up'!$J:$J,0))</f>
        <v>#N/A</v>
      </c>
      <c r="X1184" s="171">
        <f t="shared" ca="1" si="54"/>
        <v>0</v>
      </c>
      <c r="AB1184" s="171" t="str">
        <f t="shared" ca="1" si="55"/>
        <v/>
      </c>
    </row>
    <row r="1185" spans="1:28" s="171" customFormat="1" ht="20.45">
      <c r="A1185" s="156"/>
      <c r="B1185" s="150" t="str">
        <f ca="1">IF(LEN(A1185)=0,"",INDEX('Smelter Look-up'!$A:$A,MATCH($A1185,'Smelter Look-up'!$E:$E,0)))</f>
        <v/>
      </c>
      <c r="C1185" s="153" t="str">
        <f ca="1">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 ca="1">IF(C1185="",NA(),MATCH($B1185&amp;$C1185,'Smelter Look-up'!$J:$J,0))</f>
        <v>#N/A</v>
      </c>
      <c r="X1185" s="171">
        <f t="shared" ca="1" si="54"/>
        <v>0</v>
      </c>
      <c r="AB1185" s="171" t="str">
        <f t="shared" ca="1" si="55"/>
        <v/>
      </c>
    </row>
    <row r="1186" spans="1:28" s="171" customFormat="1" ht="20.45">
      <c r="A1186" s="156"/>
      <c r="B1186" s="150" t="str">
        <f ca="1">IF(LEN(A1186)=0,"",INDEX('Smelter Look-up'!$A:$A,MATCH($A1186,'Smelter Look-up'!$E:$E,0)))</f>
        <v/>
      </c>
      <c r="C1186" s="153" t="str">
        <f ca="1">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 ca="1">IF(C1186="",NA(),MATCH($B1186&amp;$C1186,'Smelter Look-up'!$J:$J,0))</f>
        <v>#N/A</v>
      </c>
      <c r="X1186" s="171">
        <f t="shared" ca="1" si="54"/>
        <v>0</v>
      </c>
      <c r="AB1186" s="171" t="str">
        <f t="shared" ca="1" si="55"/>
        <v/>
      </c>
    </row>
    <row r="1187" spans="1:28" s="171" customFormat="1" ht="20.45">
      <c r="A1187" s="156"/>
      <c r="B1187" s="150" t="str">
        <f ca="1">IF(LEN(A1187)=0,"",INDEX('Smelter Look-up'!$A:$A,MATCH($A1187,'Smelter Look-up'!$E:$E,0)))</f>
        <v/>
      </c>
      <c r="C1187" s="153" t="str">
        <f ca="1">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 ca="1">IF(C1187="",NA(),MATCH($B1187&amp;$C1187,'Smelter Look-up'!$J:$J,0))</f>
        <v>#N/A</v>
      </c>
      <c r="X1187" s="171">
        <f t="shared" ca="1" si="54"/>
        <v>0</v>
      </c>
      <c r="AB1187" s="171" t="str">
        <f t="shared" ca="1" si="55"/>
        <v/>
      </c>
    </row>
    <row r="1188" spans="1:28" s="171" customFormat="1" ht="20.45">
      <c r="A1188" s="156"/>
      <c r="B1188" s="150" t="str">
        <f ca="1">IF(LEN(A1188)=0,"",INDEX('Smelter Look-up'!$A:$A,MATCH($A1188,'Smelter Look-up'!$E:$E,0)))</f>
        <v/>
      </c>
      <c r="C1188" s="153" t="str">
        <f ca="1">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 ca="1">IF(C1188="",NA(),MATCH($B1188&amp;$C1188,'Smelter Look-up'!$J:$J,0))</f>
        <v>#N/A</v>
      </c>
      <c r="X1188" s="171">
        <f t="shared" ca="1" si="54"/>
        <v>0</v>
      </c>
      <c r="AB1188" s="171" t="str">
        <f t="shared" ca="1" si="55"/>
        <v/>
      </c>
    </row>
    <row r="1189" spans="1:28" s="171" customFormat="1" ht="20.45">
      <c r="A1189" s="156"/>
      <c r="B1189" s="150" t="str">
        <f ca="1">IF(LEN(A1189)=0,"",INDEX('Smelter Look-up'!$A:$A,MATCH($A1189,'Smelter Look-up'!$E:$E,0)))</f>
        <v/>
      </c>
      <c r="C1189" s="153" t="str">
        <f ca="1">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 ca="1">IF(C1189="",NA(),MATCH($B1189&amp;$C1189,'Smelter Look-up'!$J:$J,0))</f>
        <v>#N/A</v>
      </c>
      <c r="X1189" s="171">
        <f t="shared" ca="1" si="54"/>
        <v>0</v>
      </c>
      <c r="AB1189" s="171" t="str">
        <f t="shared" ca="1" si="55"/>
        <v/>
      </c>
    </row>
    <row r="1190" spans="1:28" s="171" customFormat="1" ht="20.45">
      <c r="A1190" s="156"/>
      <c r="B1190" s="150" t="str">
        <f ca="1">IF(LEN(A1190)=0,"",INDEX('Smelter Look-up'!$A:$A,MATCH($A1190,'Smelter Look-up'!$E:$E,0)))</f>
        <v/>
      </c>
      <c r="C1190" s="153" t="str">
        <f ca="1">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 ca="1">IF(C1190="",NA(),MATCH($B1190&amp;$C1190,'Smelter Look-up'!$J:$J,0))</f>
        <v>#N/A</v>
      </c>
      <c r="X1190" s="171">
        <f t="shared" ca="1" si="54"/>
        <v>0</v>
      </c>
      <c r="AB1190" s="171" t="str">
        <f t="shared" ca="1" si="55"/>
        <v/>
      </c>
    </row>
    <row r="1191" spans="1:28" s="171" customFormat="1" ht="20.45">
      <c r="A1191" s="156"/>
      <c r="B1191" s="150" t="str">
        <f ca="1">IF(LEN(A1191)=0,"",INDEX('Smelter Look-up'!$A:$A,MATCH($A1191,'Smelter Look-up'!$E:$E,0)))</f>
        <v/>
      </c>
      <c r="C1191" s="153" t="str">
        <f ca="1">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 ca="1">IF(C1191="",NA(),MATCH($B1191&amp;$C1191,'Smelter Look-up'!$J:$J,0))</f>
        <v>#N/A</v>
      </c>
      <c r="X1191" s="171">
        <f t="shared" ca="1" si="54"/>
        <v>0</v>
      </c>
      <c r="AB1191" s="171" t="str">
        <f t="shared" ca="1" si="55"/>
        <v/>
      </c>
    </row>
    <row r="1192" spans="1:28" s="171" customFormat="1" ht="20.45">
      <c r="A1192" s="156"/>
      <c r="B1192" s="150" t="str">
        <f ca="1">IF(LEN(A1192)=0,"",INDEX('Smelter Look-up'!$A:$A,MATCH($A1192,'Smelter Look-up'!$E:$E,0)))</f>
        <v/>
      </c>
      <c r="C1192" s="153" t="str">
        <f ca="1">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 ca="1">IF(C1192="",NA(),MATCH($B1192&amp;$C1192,'Smelter Look-up'!$J:$J,0))</f>
        <v>#N/A</v>
      </c>
      <c r="X1192" s="171">
        <f t="shared" ca="1" si="54"/>
        <v>0</v>
      </c>
      <c r="AB1192" s="171" t="str">
        <f t="shared" ca="1" si="55"/>
        <v/>
      </c>
    </row>
    <row r="1193" spans="1:28" s="171" customFormat="1" ht="20.45">
      <c r="A1193" s="156"/>
      <c r="B1193" s="150" t="str">
        <f ca="1">IF(LEN(A1193)=0,"",INDEX('Smelter Look-up'!$A:$A,MATCH($A1193,'Smelter Look-up'!$E:$E,0)))</f>
        <v/>
      </c>
      <c r="C1193" s="153" t="str">
        <f ca="1">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 ca="1">IF(C1193="",NA(),MATCH($B1193&amp;$C1193,'Smelter Look-up'!$J:$J,0))</f>
        <v>#N/A</v>
      </c>
      <c r="X1193" s="171">
        <f t="shared" ca="1" si="54"/>
        <v>0</v>
      </c>
      <c r="AB1193" s="171" t="str">
        <f t="shared" ca="1" si="55"/>
        <v/>
      </c>
    </row>
    <row r="1194" spans="1:28" s="171" customFormat="1" ht="20.45">
      <c r="A1194" s="156"/>
      <c r="B1194" s="150" t="str">
        <f ca="1">IF(LEN(A1194)=0,"",INDEX('Smelter Look-up'!$A:$A,MATCH($A1194,'Smelter Look-up'!$E:$E,0)))</f>
        <v/>
      </c>
      <c r="C1194" s="153" t="str">
        <f ca="1">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 ca="1">IF(C1194="",NA(),MATCH($B1194&amp;$C1194,'Smelter Look-up'!$J:$J,0))</f>
        <v>#N/A</v>
      </c>
      <c r="X1194" s="171">
        <f t="shared" ca="1" si="54"/>
        <v>0</v>
      </c>
      <c r="AB1194" s="171" t="str">
        <f t="shared" ca="1" si="55"/>
        <v/>
      </c>
    </row>
    <row r="1195" spans="1:28" s="171" customFormat="1" ht="20.45">
      <c r="A1195" s="156"/>
      <c r="B1195" s="150" t="str">
        <f ca="1">IF(LEN(A1195)=0,"",INDEX('Smelter Look-up'!$A:$A,MATCH($A1195,'Smelter Look-up'!$E:$E,0)))</f>
        <v/>
      </c>
      <c r="C1195" s="153" t="str">
        <f ca="1">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 ca="1">IF(C1195="",NA(),MATCH($B1195&amp;$C1195,'Smelter Look-up'!$J:$J,0))</f>
        <v>#N/A</v>
      </c>
      <c r="X1195" s="171">
        <f t="shared" ca="1" si="54"/>
        <v>0</v>
      </c>
      <c r="AB1195" s="171" t="str">
        <f t="shared" ca="1" si="55"/>
        <v/>
      </c>
    </row>
    <row r="1196" spans="1:28" s="171" customFormat="1" ht="20.45">
      <c r="A1196" s="156"/>
      <c r="B1196" s="150" t="str">
        <f ca="1">IF(LEN(A1196)=0,"",INDEX('Smelter Look-up'!$A:$A,MATCH($A1196,'Smelter Look-up'!$E:$E,0)))</f>
        <v/>
      </c>
      <c r="C1196" s="153" t="str">
        <f ca="1">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 ca="1">IF(C1196="",NA(),MATCH($B1196&amp;$C1196,'Smelter Look-up'!$J:$J,0))</f>
        <v>#N/A</v>
      </c>
      <c r="X1196" s="171">
        <f t="shared" ca="1" si="54"/>
        <v>0</v>
      </c>
      <c r="AB1196" s="171" t="str">
        <f t="shared" ca="1" si="55"/>
        <v/>
      </c>
    </row>
    <row r="1197" spans="1:28" s="171" customFormat="1" ht="20.45">
      <c r="A1197" s="156"/>
      <c r="B1197" s="150" t="str">
        <f ca="1">IF(LEN(A1197)=0,"",INDEX('Smelter Look-up'!$A:$A,MATCH($A1197,'Smelter Look-up'!$E:$E,0)))</f>
        <v/>
      </c>
      <c r="C1197" s="153" t="str">
        <f ca="1">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 ca="1">IF(C1197="",NA(),MATCH($B1197&amp;$C1197,'Smelter Look-up'!$J:$J,0))</f>
        <v>#N/A</v>
      </c>
      <c r="X1197" s="171">
        <f t="shared" ca="1" si="54"/>
        <v>0</v>
      </c>
      <c r="AB1197" s="171" t="str">
        <f t="shared" ca="1" si="55"/>
        <v/>
      </c>
    </row>
    <row r="1198" spans="1:28" s="171" customFormat="1" ht="20.45">
      <c r="A1198" s="156"/>
      <c r="B1198" s="150" t="str">
        <f ca="1">IF(LEN(A1198)=0,"",INDEX('Smelter Look-up'!$A:$A,MATCH($A1198,'Smelter Look-up'!$E:$E,0)))</f>
        <v/>
      </c>
      <c r="C1198" s="153" t="str">
        <f ca="1">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 ca="1">IF(C1198="",NA(),MATCH($B1198&amp;$C1198,'Smelter Look-up'!$J:$J,0))</f>
        <v>#N/A</v>
      </c>
      <c r="X1198" s="171">
        <f t="shared" ca="1" si="54"/>
        <v>0</v>
      </c>
      <c r="AB1198" s="171" t="str">
        <f t="shared" ca="1" si="55"/>
        <v/>
      </c>
    </row>
    <row r="1199" spans="1:28" s="171" customFormat="1" ht="20.45">
      <c r="A1199" s="156"/>
      <c r="B1199" s="150" t="str">
        <f ca="1">IF(LEN(A1199)=0,"",INDEX('Smelter Look-up'!$A:$A,MATCH($A1199,'Smelter Look-up'!$E:$E,0)))</f>
        <v/>
      </c>
      <c r="C1199" s="153" t="str">
        <f ca="1">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 ca="1">IF(C1199="",NA(),MATCH($B1199&amp;$C1199,'Smelter Look-up'!$J:$J,0))</f>
        <v>#N/A</v>
      </c>
      <c r="X1199" s="171">
        <f t="shared" ca="1" si="54"/>
        <v>0</v>
      </c>
      <c r="AB1199" s="171" t="str">
        <f t="shared" ca="1" si="55"/>
        <v/>
      </c>
    </row>
    <row r="1200" spans="1:28" s="171" customFormat="1" ht="20.45">
      <c r="A1200" s="156"/>
      <c r="B1200" s="150" t="str">
        <f ca="1">IF(LEN(A1200)=0,"",INDEX('Smelter Look-up'!$A:$A,MATCH($A1200,'Smelter Look-up'!$E:$E,0)))</f>
        <v/>
      </c>
      <c r="C1200" s="153" t="str">
        <f ca="1">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 ca="1">IF(C1200="",NA(),MATCH($B1200&amp;$C1200,'Smelter Look-up'!$J:$J,0))</f>
        <v>#N/A</v>
      </c>
      <c r="X1200" s="171">
        <f t="shared" ca="1" si="54"/>
        <v>0</v>
      </c>
      <c r="AB1200" s="171" t="str">
        <f t="shared" ca="1" si="55"/>
        <v/>
      </c>
    </row>
    <row r="1201" spans="1:28" s="171" customFormat="1" ht="20.45">
      <c r="A1201" s="156"/>
      <c r="B1201" s="150" t="str">
        <f ca="1">IF(LEN(A1201)=0,"",INDEX('Smelter Look-up'!$A:$A,MATCH($A1201,'Smelter Look-up'!$E:$E,0)))</f>
        <v/>
      </c>
      <c r="C1201" s="153" t="str">
        <f ca="1">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 ca="1">IF(C1201="",NA(),MATCH($B1201&amp;$C1201,'Smelter Look-up'!$J:$J,0))</f>
        <v>#N/A</v>
      </c>
      <c r="X1201" s="171">
        <f t="shared" ca="1" si="54"/>
        <v>0</v>
      </c>
      <c r="AB1201" s="171" t="str">
        <f t="shared" ca="1" si="55"/>
        <v/>
      </c>
    </row>
    <row r="1202" spans="1:28" s="171" customFormat="1" ht="20.45">
      <c r="A1202" s="156"/>
      <c r="B1202" s="150" t="str">
        <f ca="1">IF(LEN(A1202)=0,"",INDEX('Smelter Look-up'!$A:$A,MATCH($A1202,'Smelter Look-up'!$E:$E,0)))</f>
        <v/>
      </c>
      <c r="C1202" s="153" t="str">
        <f ca="1">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 ca="1">IF(C1202="",NA(),MATCH($B1202&amp;$C1202,'Smelter Look-up'!$J:$J,0))</f>
        <v>#N/A</v>
      </c>
      <c r="X1202" s="171">
        <f t="shared" ca="1" si="54"/>
        <v>0</v>
      </c>
      <c r="AB1202" s="171" t="str">
        <f t="shared" ca="1" si="55"/>
        <v/>
      </c>
    </row>
    <row r="1203" spans="1:28" s="171" customFormat="1" ht="20.45">
      <c r="A1203" s="156"/>
      <c r="B1203" s="150" t="str">
        <f ca="1">IF(LEN(A1203)=0,"",INDEX('Smelter Look-up'!$A:$A,MATCH($A1203,'Smelter Look-up'!$E:$E,0)))</f>
        <v/>
      </c>
      <c r="C1203" s="153" t="str">
        <f ca="1">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 ca="1">IF(C1203="",NA(),MATCH($B1203&amp;$C1203,'Smelter Look-up'!$J:$J,0))</f>
        <v>#N/A</v>
      </c>
      <c r="X1203" s="171">
        <f t="shared" ca="1" si="54"/>
        <v>0</v>
      </c>
      <c r="AB1203" s="171" t="str">
        <f t="shared" ca="1" si="55"/>
        <v/>
      </c>
    </row>
    <row r="1204" spans="1:28" s="171" customFormat="1" ht="20.45">
      <c r="A1204" s="156"/>
      <c r="B1204" s="150" t="str">
        <f ca="1">IF(LEN(A1204)=0,"",INDEX('Smelter Look-up'!$A:$A,MATCH($A1204,'Smelter Look-up'!$E:$E,0)))</f>
        <v/>
      </c>
      <c r="C1204" s="153" t="str">
        <f ca="1">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 ca="1">IF(C1204="",NA(),MATCH($B1204&amp;$C1204,'Smelter Look-up'!$J:$J,0))</f>
        <v>#N/A</v>
      </c>
      <c r="X1204" s="171">
        <f t="shared" ca="1" si="54"/>
        <v>0</v>
      </c>
      <c r="AB1204" s="171" t="str">
        <f t="shared" ca="1" si="55"/>
        <v/>
      </c>
    </row>
    <row r="1205" spans="1:28" s="171" customFormat="1" ht="20.45">
      <c r="A1205" s="156"/>
      <c r="B1205" s="150" t="str">
        <f ca="1">IF(LEN(A1205)=0,"",INDEX('Smelter Look-up'!$A:$A,MATCH($A1205,'Smelter Look-up'!$E:$E,0)))</f>
        <v/>
      </c>
      <c r="C1205" s="153" t="str">
        <f ca="1">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 ca="1">IF(C1205="",NA(),MATCH($B1205&amp;$C1205,'Smelter Look-up'!$J:$J,0))</f>
        <v>#N/A</v>
      </c>
      <c r="X1205" s="171">
        <f t="shared" ca="1" si="54"/>
        <v>0</v>
      </c>
      <c r="AB1205" s="171" t="str">
        <f t="shared" ca="1" si="55"/>
        <v/>
      </c>
    </row>
    <row r="1206" spans="1:28" s="171" customFormat="1" ht="20.45">
      <c r="A1206" s="156"/>
      <c r="B1206" s="150" t="str">
        <f ca="1">IF(LEN(A1206)=0,"",INDEX('Smelter Look-up'!$A:$A,MATCH($A1206,'Smelter Look-up'!$E:$E,0)))</f>
        <v/>
      </c>
      <c r="C1206" s="153" t="str">
        <f ca="1">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 ca="1">IF(C1206="",NA(),MATCH($B1206&amp;$C1206,'Smelter Look-up'!$J:$J,0))</f>
        <v>#N/A</v>
      </c>
      <c r="X1206" s="171">
        <f t="shared" ca="1" si="54"/>
        <v>0</v>
      </c>
      <c r="AB1206" s="171" t="str">
        <f t="shared" ca="1" si="55"/>
        <v/>
      </c>
    </row>
    <row r="1207" spans="1:28" s="171" customFormat="1" ht="20.45">
      <c r="A1207" s="156"/>
      <c r="B1207" s="150" t="str">
        <f ca="1">IF(LEN(A1207)=0,"",INDEX('Smelter Look-up'!$A:$A,MATCH($A1207,'Smelter Look-up'!$E:$E,0)))</f>
        <v/>
      </c>
      <c r="C1207" s="153" t="str">
        <f ca="1">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 ca="1">IF(C1207="",NA(),MATCH($B1207&amp;$C1207,'Smelter Look-up'!$J:$J,0))</f>
        <v>#N/A</v>
      </c>
      <c r="X1207" s="171">
        <f t="shared" ca="1" si="54"/>
        <v>0</v>
      </c>
      <c r="AB1207" s="171" t="str">
        <f t="shared" ca="1" si="55"/>
        <v/>
      </c>
    </row>
    <row r="1208" spans="1:28" s="171" customFormat="1" ht="20.45">
      <c r="A1208" s="156"/>
      <c r="B1208" s="150" t="str">
        <f ca="1">IF(LEN(A1208)=0,"",INDEX('Smelter Look-up'!$A:$A,MATCH($A1208,'Smelter Look-up'!$E:$E,0)))</f>
        <v/>
      </c>
      <c r="C1208" s="153" t="str">
        <f ca="1">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 ca="1">IF(C1208="",NA(),MATCH($B1208&amp;$C1208,'Smelter Look-up'!$J:$J,0))</f>
        <v>#N/A</v>
      </c>
      <c r="X1208" s="171">
        <f t="shared" ca="1" si="54"/>
        <v>0</v>
      </c>
      <c r="AB1208" s="171" t="str">
        <f t="shared" ca="1" si="55"/>
        <v/>
      </c>
    </row>
    <row r="1209" spans="1:28" s="171" customFormat="1" ht="20.45">
      <c r="A1209" s="156"/>
      <c r="B1209" s="150" t="str">
        <f ca="1">IF(LEN(A1209)=0,"",INDEX('Smelter Look-up'!$A:$A,MATCH($A1209,'Smelter Look-up'!$E:$E,0)))</f>
        <v/>
      </c>
      <c r="C1209" s="153" t="str">
        <f ca="1">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 ca="1">IF(C1209="",NA(),MATCH($B1209&amp;$C1209,'Smelter Look-up'!$J:$J,0))</f>
        <v>#N/A</v>
      </c>
      <c r="X1209" s="171">
        <f t="shared" ca="1" si="54"/>
        <v>0</v>
      </c>
      <c r="AB1209" s="171" t="str">
        <f t="shared" ca="1" si="55"/>
        <v/>
      </c>
    </row>
    <row r="1210" spans="1:28" s="171" customFormat="1" ht="20.45">
      <c r="A1210" s="156"/>
      <c r="B1210" s="150" t="str">
        <f ca="1">IF(LEN(A1210)=0,"",INDEX('Smelter Look-up'!$A:$A,MATCH($A1210,'Smelter Look-up'!$E:$E,0)))</f>
        <v/>
      </c>
      <c r="C1210" s="153" t="str">
        <f ca="1">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 ca="1">IF(C1210="",NA(),MATCH($B1210&amp;$C1210,'Smelter Look-up'!$J:$J,0))</f>
        <v>#N/A</v>
      </c>
      <c r="X1210" s="171">
        <f t="shared" ca="1" si="54"/>
        <v>0</v>
      </c>
      <c r="AB1210" s="171" t="str">
        <f t="shared" ca="1" si="55"/>
        <v/>
      </c>
    </row>
    <row r="1211" spans="1:28" s="171" customFormat="1" ht="20.45">
      <c r="A1211" s="156"/>
      <c r="B1211" s="150" t="str">
        <f ca="1">IF(LEN(A1211)=0,"",INDEX('Smelter Look-up'!$A:$A,MATCH($A1211,'Smelter Look-up'!$E:$E,0)))</f>
        <v/>
      </c>
      <c r="C1211" s="153" t="str">
        <f ca="1">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 ca="1">IF(C1211="",NA(),MATCH($B1211&amp;$C1211,'Smelter Look-up'!$J:$J,0))</f>
        <v>#N/A</v>
      </c>
      <c r="X1211" s="171">
        <f t="shared" ca="1" si="54"/>
        <v>0</v>
      </c>
      <c r="AB1211" s="171" t="str">
        <f t="shared" ca="1" si="55"/>
        <v/>
      </c>
    </row>
    <row r="1212" spans="1:28" s="171" customFormat="1" ht="20.45">
      <c r="A1212" s="156"/>
      <c r="B1212" s="150" t="str">
        <f ca="1">IF(LEN(A1212)=0,"",INDEX('Smelter Look-up'!$A:$A,MATCH($A1212,'Smelter Look-up'!$E:$E,0)))</f>
        <v/>
      </c>
      <c r="C1212" s="153" t="str">
        <f ca="1">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 ca="1">IF(C1212="",NA(),MATCH($B1212&amp;$C1212,'Smelter Look-up'!$J:$J,0))</f>
        <v>#N/A</v>
      </c>
      <c r="X1212" s="171">
        <f t="shared" ca="1" si="54"/>
        <v>0</v>
      </c>
      <c r="AB1212" s="171" t="str">
        <f t="shared" ca="1" si="55"/>
        <v/>
      </c>
    </row>
    <row r="1213" spans="1:28" s="171" customFormat="1" ht="20.45">
      <c r="A1213" s="156"/>
      <c r="B1213" s="150" t="str">
        <f ca="1">IF(LEN(A1213)=0,"",INDEX('Smelter Look-up'!$A:$A,MATCH($A1213,'Smelter Look-up'!$E:$E,0)))</f>
        <v/>
      </c>
      <c r="C1213" s="153" t="str">
        <f ca="1">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 ca="1">IF(C1213="",NA(),MATCH($B1213&amp;$C1213,'Smelter Look-up'!$J:$J,0))</f>
        <v>#N/A</v>
      </c>
      <c r="X1213" s="171">
        <f t="shared" ca="1" si="54"/>
        <v>0</v>
      </c>
      <c r="AB1213" s="171" t="str">
        <f t="shared" ca="1" si="55"/>
        <v/>
      </c>
    </row>
    <row r="1214" spans="1:28" s="171" customFormat="1" ht="20.45">
      <c r="A1214" s="156"/>
      <c r="B1214" s="150" t="str">
        <f ca="1">IF(LEN(A1214)=0,"",INDEX('Smelter Look-up'!$A:$A,MATCH($A1214,'Smelter Look-up'!$E:$E,0)))</f>
        <v/>
      </c>
      <c r="C1214" s="153" t="str">
        <f ca="1">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 ca="1">IF(C1214="",NA(),MATCH($B1214&amp;$C1214,'Smelter Look-up'!$J:$J,0))</f>
        <v>#N/A</v>
      </c>
      <c r="X1214" s="171">
        <f t="shared" ca="1" si="54"/>
        <v>0</v>
      </c>
      <c r="AB1214" s="171" t="str">
        <f t="shared" ca="1" si="55"/>
        <v/>
      </c>
    </row>
    <row r="1215" spans="1:28" s="171" customFormat="1" ht="20.45">
      <c r="A1215" s="156"/>
      <c r="B1215" s="150" t="str">
        <f ca="1">IF(LEN(A1215)=0,"",INDEX('Smelter Look-up'!$A:$A,MATCH($A1215,'Smelter Look-up'!$E:$E,0)))</f>
        <v/>
      </c>
      <c r="C1215" s="153" t="str">
        <f ca="1">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 ca="1">IF(C1215="",NA(),MATCH($B1215&amp;$C1215,'Smelter Look-up'!$J:$J,0))</f>
        <v>#N/A</v>
      </c>
      <c r="X1215" s="171">
        <f t="shared" ref="X1215:X1278" ca="1" si="57">IF(AND(C1215="Smelter not listed",OR(LEN(D1215)=0,LEN(E1215)=0)),1,0)</f>
        <v>0</v>
      </c>
      <c r="AB1215" s="171" t="str">
        <f t="shared" ref="AB1215:AB1278" ca="1" si="58">B1215&amp;C1215</f>
        <v/>
      </c>
    </row>
    <row r="1216" spans="1:28" s="171" customFormat="1" ht="20.45">
      <c r="A1216" s="156"/>
      <c r="B1216" s="150" t="str">
        <f ca="1">IF(LEN(A1216)=0,"",INDEX('Smelter Look-up'!$A:$A,MATCH($A1216,'Smelter Look-up'!$E:$E,0)))</f>
        <v/>
      </c>
      <c r="C1216" s="153" t="str">
        <f ca="1">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 ca="1">IF(C1216="",NA(),MATCH($B1216&amp;$C1216,'Smelter Look-up'!$J:$J,0))</f>
        <v>#N/A</v>
      </c>
      <c r="X1216" s="171">
        <f t="shared" ca="1" si="57"/>
        <v>0</v>
      </c>
      <c r="AB1216" s="171" t="str">
        <f t="shared" ca="1" si="58"/>
        <v/>
      </c>
    </row>
    <row r="1217" spans="1:28" s="171" customFormat="1" ht="20.45">
      <c r="A1217" s="156"/>
      <c r="B1217" s="150" t="str">
        <f ca="1">IF(LEN(A1217)=0,"",INDEX('Smelter Look-up'!$A:$A,MATCH($A1217,'Smelter Look-up'!$E:$E,0)))</f>
        <v/>
      </c>
      <c r="C1217" s="153" t="str">
        <f ca="1">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 ca="1">IF(C1217="",NA(),MATCH($B1217&amp;$C1217,'Smelter Look-up'!$J:$J,0))</f>
        <v>#N/A</v>
      </c>
      <c r="X1217" s="171">
        <f t="shared" ca="1" si="57"/>
        <v>0</v>
      </c>
      <c r="AB1217" s="171" t="str">
        <f t="shared" ca="1" si="58"/>
        <v/>
      </c>
    </row>
    <row r="1218" spans="1:28" s="171" customFormat="1" ht="20.45">
      <c r="A1218" s="156"/>
      <c r="B1218" s="150" t="str">
        <f ca="1">IF(LEN(A1218)=0,"",INDEX('Smelter Look-up'!$A:$A,MATCH($A1218,'Smelter Look-up'!$E:$E,0)))</f>
        <v/>
      </c>
      <c r="C1218" s="153" t="str">
        <f ca="1">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 ca="1">IF(C1218="",NA(),MATCH($B1218&amp;$C1218,'Smelter Look-up'!$J:$J,0))</f>
        <v>#N/A</v>
      </c>
      <c r="X1218" s="171">
        <f t="shared" ca="1" si="57"/>
        <v>0</v>
      </c>
      <c r="AB1218" s="171" t="str">
        <f t="shared" ca="1" si="58"/>
        <v/>
      </c>
    </row>
    <row r="1219" spans="1:28" s="171" customFormat="1" ht="20.45">
      <c r="A1219" s="156"/>
      <c r="B1219" s="150" t="str">
        <f ca="1">IF(LEN(A1219)=0,"",INDEX('Smelter Look-up'!$A:$A,MATCH($A1219,'Smelter Look-up'!$E:$E,0)))</f>
        <v/>
      </c>
      <c r="C1219" s="153" t="str">
        <f ca="1">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 ca="1">IF(C1219="",NA(),MATCH($B1219&amp;$C1219,'Smelter Look-up'!$J:$J,0))</f>
        <v>#N/A</v>
      </c>
      <c r="X1219" s="171">
        <f t="shared" ca="1" si="57"/>
        <v>0</v>
      </c>
      <c r="AB1219" s="171" t="str">
        <f t="shared" ca="1" si="58"/>
        <v/>
      </c>
    </row>
    <row r="1220" spans="1:28" s="171" customFormat="1" ht="20.45">
      <c r="A1220" s="156"/>
      <c r="B1220" s="150" t="str">
        <f ca="1">IF(LEN(A1220)=0,"",INDEX('Smelter Look-up'!$A:$A,MATCH($A1220,'Smelter Look-up'!$E:$E,0)))</f>
        <v/>
      </c>
      <c r="C1220" s="153" t="str">
        <f ca="1">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 ca="1">IF(C1220="",NA(),MATCH($B1220&amp;$C1220,'Smelter Look-up'!$J:$J,0))</f>
        <v>#N/A</v>
      </c>
      <c r="X1220" s="171">
        <f t="shared" ca="1" si="57"/>
        <v>0</v>
      </c>
      <c r="AB1220" s="171" t="str">
        <f t="shared" ca="1" si="58"/>
        <v/>
      </c>
    </row>
    <row r="1221" spans="1:28" s="171" customFormat="1" ht="20.45">
      <c r="A1221" s="156"/>
      <c r="B1221" s="150" t="str">
        <f ca="1">IF(LEN(A1221)=0,"",INDEX('Smelter Look-up'!$A:$A,MATCH($A1221,'Smelter Look-up'!$E:$E,0)))</f>
        <v/>
      </c>
      <c r="C1221" s="153" t="str">
        <f ca="1">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 ca="1">IF(C1221="",NA(),MATCH($B1221&amp;$C1221,'Smelter Look-up'!$J:$J,0))</f>
        <v>#N/A</v>
      </c>
      <c r="X1221" s="171">
        <f t="shared" ca="1" si="57"/>
        <v>0</v>
      </c>
      <c r="AB1221" s="171" t="str">
        <f t="shared" ca="1" si="58"/>
        <v/>
      </c>
    </row>
    <row r="1222" spans="1:28" s="171" customFormat="1" ht="20.45">
      <c r="A1222" s="156"/>
      <c r="B1222" s="150" t="str">
        <f ca="1">IF(LEN(A1222)=0,"",INDEX('Smelter Look-up'!$A:$A,MATCH($A1222,'Smelter Look-up'!$E:$E,0)))</f>
        <v/>
      </c>
      <c r="C1222" s="153" t="str">
        <f ca="1">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 ca="1">IF(C1222="",NA(),MATCH($B1222&amp;$C1222,'Smelter Look-up'!$J:$J,0))</f>
        <v>#N/A</v>
      </c>
      <c r="X1222" s="171">
        <f t="shared" ca="1" si="57"/>
        <v>0</v>
      </c>
      <c r="AB1222" s="171" t="str">
        <f t="shared" ca="1" si="58"/>
        <v/>
      </c>
    </row>
    <row r="1223" spans="1:28" s="171" customFormat="1" ht="20.45">
      <c r="A1223" s="156"/>
      <c r="B1223" s="150" t="str">
        <f ca="1">IF(LEN(A1223)=0,"",INDEX('Smelter Look-up'!$A:$A,MATCH($A1223,'Smelter Look-up'!$E:$E,0)))</f>
        <v/>
      </c>
      <c r="C1223" s="153" t="str">
        <f ca="1">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 ca="1">IF(C1223="",NA(),MATCH($B1223&amp;$C1223,'Smelter Look-up'!$J:$J,0))</f>
        <v>#N/A</v>
      </c>
      <c r="X1223" s="171">
        <f t="shared" ca="1" si="57"/>
        <v>0</v>
      </c>
      <c r="AB1223" s="171" t="str">
        <f t="shared" ca="1" si="58"/>
        <v/>
      </c>
    </row>
    <row r="1224" spans="1:28" s="171" customFormat="1" ht="20.45">
      <c r="A1224" s="156"/>
      <c r="B1224" s="150" t="str">
        <f ca="1">IF(LEN(A1224)=0,"",INDEX('Smelter Look-up'!$A:$A,MATCH($A1224,'Smelter Look-up'!$E:$E,0)))</f>
        <v/>
      </c>
      <c r="C1224" s="153" t="str">
        <f ca="1">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 ca="1">IF(C1224="",NA(),MATCH($B1224&amp;$C1224,'Smelter Look-up'!$J:$J,0))</f>
        <v>#N/A</v>
      </c>
      <c r="X1224" s="171">
        <f t="shared" ca="1" si="57"/>
        <v>0</v>
      </c>
      <c r="AB1224" s="171" t="str">
        <f t="shared" ca="1" si="58"/>
        <v/>
      </c>
    </row>
    <row r="1225" spans="1:28" s="171" customFormat="1" ht="20.45">
      <c r="A1225" s="156"/>
      <c r="B1225" s="150" t="str">
        <f ca="1">IF(LEN(A1225)=0,"",INDEX('Smelter Look-up'!$A:$A,MATCH($A1225,'Smelter Look-up'!$E:$E,0)))</f>
        <v/>
      </c>
      <c r="C1225" s="153" t="str">
        <f ca="1">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 ca="1">IF(C1225="",NA(),MATCH($B1225&amp;$C1225,'Smelter Look-up'!$J:$J,0))</f>
        <v>#N/A</v>
      </c>
      <c r="X1225" s="171">
        <f t="shared" ca="1" si="57"/>
        <v>0</v>
      </c>
      <c r="AB1225" s="171" t="str">
        <f t="shared" ca="1" si="58"/>
        <v/>
      </c>
    </row>
    <row r="1226" spans="1:28" s="171" customFormat="1" ht="20.45">
      <c r="A1226" s="156"/>
      <c r="B1226" s="150" t="str">
        <f ca="1">IF(LEN(A1226)=0,"",INDEX('Smelter Look-up'!$A:$A,MATCH($A1226,'Smelter Look-up'!$E:$E,0)))</f>
        <v/>
      </c>
      <c r="C1226" s="153" t="str">
        <f ca="1">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 ca="1">IF(C1226="",NA(),MATCH($B1226&amp;$C1226,'Smelter Look-up'!$J:$J,0))</f>
        <v>#N/A</v>
      </c>
      <c r="X1226" s="171">
        <f t="shared" ca="1" si="57"/>
        <v>0</v>
      </c>
      <c r="AB1226" s="171" t="str">
        <f t="shared" ca="1" si="58"/>
        <v/>
      </c>
    </row>
    <row r="1227" spans="1:28" s="171" customFormat="1" ht="20.45">
      <c r="A1227" s="156"/>
      <c r="B1227" s="150" t="str">
        <f ca="1">IF(LEN(A1227)=0,"",INDEX('Smelter Look-up'!$A:$A,MATCH($A1227,'Smelter Look-up'!$E:$E,0)))</f>
        <v/>
      </c>
      <c r="C1227" s="153" t="str">
        <f ca="1">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 ca="1">IF(C1227="",NA(),MATCH($B1227&amp;$C1227,'Smelter Look-up'!$J:$J,0))</f>
        <v>#N/A</v>
      </c>
      <c r="X1227" s="171">
        <f t="shared" ca="1" si="57"/>
        <v>0</v>
      </c>
      <c r="AB1227" s="171" t="str">
        <f t="shared" ca="1" si="58"/>
        <v/>
      </c>
    </row>
    <row r="1228" spans="1:28" s="171" customFormat="1" ht="20.45">
      <c r="A1228" s="156"/>
      <c r="B1228" s="150" t="str">
        <f ca="1">IF(LEN(A1228)=0,"",INDEX('Smelter Look-up'!$A:$A,MATCH($A1228,'Smelter Look-up'!$E:$E,0)))</f>
        <v/>
      </c>
      <c r="C1228" s="153" t="str">
        <f ca="1">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 ca="1">IF(C1228="",NA(),MATCH($B1228&amp;$C1228,'Smelter Look-up'!$J:$J,0))</f>
        <v>#N/A</v>
      </c>
      <c r="X1228" s="171">
        <f t="shared" ca="1" si="57"/>
        <v>0</v>
      </c>
      <c r="AB1228" s="171" t="str">
        <f t="shared" ca="1" si="58"/>
        <v/>
      </c>
    </row>
    <row r="1229" spans="1:28" s="171" customFormat="1" ht="20.45">
      <c r="A1229" s="156"/>
      <c r="B1229" s="150" t="str">
        <f ca="1">IF(LEN(A1229)=0,"",INDEX('Smelter Look-up'!$A:$A,MATCH($A1229,'Smelter Look-up'!$E:$E,0)))</f>
        <v/>
      </c>
      <c r="C1229" s="153" t="str">
        <f ca="1">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 ca="1">IF(C1229="",NA(),MATCH($B1229&amp;$C1229,'Smelter Look-up'!$J:$J,0))</f>
        <v>#N/A</v>
      </c>
      <c r="X1229" s="171">
        <f t="shared" ca="1" si="57"/>
        <v>0</v>
      </c>
      <c r="AB1229" s="171" t="str">
        <f t="shared" ca="1" si="58"/>
        <v/>
      </c>
    </row>
    <row r="1230" spans="1:28" s="171" customFormat="1" ht="20.45">
      <c r="A1230" s="156"/>
      <c r="B1230" s="150" t="str">
        <f ca="1">IF(LEN(A1230)=0,"",INDEX('Smelter Look-up'!$A:$A,MATCH($A1230,'Smelter Look-up'!$E:$E,0)))</f>
        <v/>
      </c>
      <c r="C1230" s="153" t="str">
        <f ca="1">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 ca="1">IF(C1230="",NA(),MATCH($B1230&amp;$C1230,'Smelter Look-up'!$J:$J,0))</f>
        <v>#N/A</v>
      </c>
      <c r="X1230" s="171">
        <f t="shared" ca="1" si="57"/>
        <v>0</v>
      </c>
      <c r="AB1230" s="171" t="str">
        <f t="shared" ca="1" si="58"/>
        <v/>
      </c>
    </row>
    <row r="1231" spans="1:28" s="171" customFormat="1" ht="20.45">
      <c r="A1231" s="156"/>
      <c r="B1231" s="150" t="str">
        <f ca="1">IF(LEN(A1231)=0,"",INDEX('Smelter Look-up'!$A:$A,MATCH($A1231,'Smelter Look-up'!$E:$E,0)))</f>
        <v/>
      </c>
      <c r="C1231" s="153" t="str">
        <f ca="1">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 ca="1">IF(C1231="",NA(),MATCH($B1231&amp;$C1231,'Smelter Look-up'!$J:$J,0))</f>
        <v>#N/A</v>
      </c>
      <c r="X1231" s="171">
        <f t="shared" ca="1" si="57"/>
        <v>0</v>
      </c>
      <c r="AB1231" s="171" t="str">
        <f t="shared" ca="1" si="58"/>
        <v/>
      </c>
    </row>
    <row r="1232" spans="1:28" s="171" customFormat="1" ht="20.45">
      <c r="A1232" s="156"/>
      <c r="B1232" s="150" t="str">
        <f ca="1">IF(LEN(A1232)=0,"",INDEX('Smelter Look-up'!$A:$A,MATCH($A1232,'Smelter Look-up'!$E:$E,0)))</f>
        <v/>
      </c>
      <c r="C1232" s="153" t="str">
        <f ca="1">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 ca="1">IF(C1232="",NA(),MATCH($B1232&amp;$C1232,'Smelter Look-up'!$J:$J,0))</f>
        <v>#N/A</v>
      </c>
      <c r="X1232" s="171">
        <f t="shared" ca="1" si="57"/>
        <v>0</v>
      </c>
      <c r="AB1232" s="171" t="str">
        <f t="shared" ca="1" si="58"/>
        <v/>
      </c>
    </row>
    <row r="1233" spans="1:28" s="171" customFormat="1" ht="20.45">
      <c r="A1233" s="156"/>
      <c r="B1233" s="150" t="str">
        <f ca="1">IF(LEN(A1233)=0,"",INDEX('Smelter Look-up'!$A:$A,MATCH($A1233,'Smelter Look-up'!$E:$E,0)))</f>
        <v/>
      </c>
      <c r="C1233" s="153" t="str">
        <f ca="1">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 ca="1">IF(C1233="",NA(),MATCH($B1233&amp;$C1233,'Smelter Look-up'!$J:$J,0))</f>
        <v>#N/A</v>
      </c>
      <c r="X1233" s="171">
        <f t="shared" ca="1" si="57"/>
        <v>0</v>
      </c>
      <c r="AB1233" s="171" t="str">
        <f t="shared" ca="1" si="58"/>
        <v/>
      </c>
    </row>
    <row r="1234" spans="1:28" s="171" customFormat="1" ht="20.45">
      <c r="A1234" s="156"/>
      <c r="B1234" s="150" t="str">
        <f ca="1">IF(LEN(A1234)=0,"",INDEX('Smelter Look-up'!$A:$A,MATCH($A1234,'Smelter Look-up'!$E:$E,0)))</f>
        <v/>
      </c>
      <c r="C1234" s="153" t="str">
        <f ca="1">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 ca="1">IF(C1234="",NA(),MATCH($B1234&amp;$C1234,'Smelter Look-up'!$J:$J,0))</f>
        <v>#N/A</v>
      </c>
      <c r="X1234" s="171">
        <f t="shared" ca="1" si="57"/>
        <v>0</v>
      </c>
      <c r="AB1234" s="171" t="str">
        <f t="shared" ca="1" si="58"/>
        <v/>
      </c>
    </row>
    <row r="1235" spans="1:28" s="171" customFormat="1" ht="20.45">
      <c r="A1235" s="156"/>
      <c r="B1235" s="150" t="str">
        <f ca="1">IF(LEN(A1235)=0,"",INDEX('Smelter Look-up'!$A:$A,MATCH($A1235,'Smelter Look-up'!$E:$E,0)))</f>
        <v/>
      </c>
      <c r="C1235" s="153" t="str">
        <f ca="1">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 ca="1">IF(C1235="",NA(),MATCH($B1235&amp;$C1235,'Smelter Look-up'!$J:$J,0))</f>
        <v>#N/A</v>
      </c>
      <c r="X1235" s="171">
        <f t="shared" ca="1" si="57"/>
        <v>0</v>
      </c>
      <c r="AB1235" s="171" t="str">
        <f t="shared" ca="1" si="58"/>
        <v/>
      </c>
    </row>
    <row r="1236" spans="1:28" s="171" customFormat="1" ht="20.45">
      <c r="A1236" s="156"/>
      <c r="B1236" s="150" t="str">
        <f ca="1">IF(LEN(A1236)=0,"",INDEX('Smelter Look-up'!$A:$A,MATCH($A1236,'Smelter Look-up'!$E:$E,0)))</f>
        <v/>
      </c>
      <c r="C1236" s="153" t="str">
        <f ca="1">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 ca="1">IF(C1236="",NA(),MATCH($B1236&amp;$C1236,'Smelter Look-up'!$J:$J,0))</f>
        <v>#N/A</v>
      </c>
      <c r="X1236" s="171">
        <f t="shared" ca="1" si="57"/>
        <v>0</v>
      </c>
      <c r="AB1236" s="171" t="str">
        <f t="shared" ca="1" si="58"/>
        <v/>
      </c>
    </row>
    <row r="1237" spans="1:28" s="171" customFormat="1" ht="20.45">
      <c r="A1237" s="156"/>
      <c r="B1237" s="150" t="str">
        <f ca="1">IF(LEN(A1237)=0,"",INDEX('Smelter Look-up'!$A:$A,MATCH($A1237,'Smelter Look-up'!$E:$E,0)))</f>
        <v/>
      </c>
      <c r="C1237" s="153" t="str">
        <f ca="1">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 ca="1">IF(C1237="",NA(),MATCH($B1237&amp;$C1237,'Smelter Look-up'!$J:$J,0))</f>
        <v>#N/A</v>
      </c>
      <c r="X1237" s="171">
        <f t="shared" ca="1" si="57"/>
        <v>0</v>
      </c>
      <c r="AB1237" s="171" t="str">
        <f t="shared" ca="1" si="58"/>
        <v/>
      </c>
    </row>
    <row r="1238" spans="1:28" s="171" customFormat="1" ht="20.45">
      <c r="A1238" s="156"/>
      <c r="B1238" s="150" t="str">
        <f ca="1">IF(LEN(A1238)=0,"",INDEX('Smelter Look-up'!$A:$A,MATCH($A1238,'Smelter Look-up'!$E:$E,0)))</f>
        <v/>
      </c>
      <c r="C1238" s="153" t="str">
        <f ca="1">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 ca="1">IF(C1238="",NA(),MATCH($B1238&amp;$C1238,'Smelter Look-up'!$J:$J,0))</f>
        <v>#N/A</v>
      </c>
      <c r="X1238" s="171">
        <f t="shared" ca="1" si="57"/>
        <v>0</v>
      </c>
      <c r="AB1238" s="171" t="str">
        <f t="shared" ca="1" si="58"/>
        <v/>
      </c>
    </row>
    <row r="1239" spans="1:28" s="171" customFormat="1" ht="20.45">
      <c r="A1239" s="156"/>
      <c r="B1239" s="150" t="str">
        <f ca="1">IF(LEN(A1239)=0,"",INDEX('Smelter Look-up'!$A:$A,MATCH($A1239,'Smelter Look-up'!$E:$E,0)))</f>
        <v/>
      </c>
      <c r="C1239" s="153" t="str">
        <f ca="1">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 ca="1">IF(C1239="",NA(),MATCH($B1239&amp;$C1239,'Smelter Look-up'!$J:$J,0))</f>
        <v>#N/A</v>
      </c>
      <c r="X1239" s="171">
        <f t="shared" ca="1" si="57"/>
        <v>0</v>
      </c>
      <c r="AB1239" s="171" t="str">
        <f t="shared" ca="1" si="58"/>
        <v/>
      </c>
    </row>
    <row r="1240" spans="1:28" s="171" customFormat="1" ht="20.45">
      <c r="A1240" s="156"/>
      <c r="B1240" s="150" t="str">
        <f ca="1">IF(LEN(A1240)=0,"",INDEX('Smelter Look-up'!$A:$A,MATCH($A1240,'Smelter Look-up'!$E:$E,0)))</f>
        <v/>
      </c>
      <c r="C1240" s="153" t="str">
        <f ca="1">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 ca="1">IF(C1240="",NA(),MATCH($B1240&amp;$C1240,'Smelter Look-up'!$J:$J,0))</f>
        <v>#N/A</v>
      </c>
      <c r="X1240" s="171">
        <f t="shared" ca="1" si="57"/>
        <v>0</v>
      </c>
      <c r="AB1240" s="171" t="str">
        <f t="shared" ca="1" si="58"/>
        <v/>
      </c>
    </row>
    <row r="1241" spans="1:28" s="171" customFormat="1" ht="20.45">
      <c r="A1241" s="156"/>
      <c r="B1241" s="150" t="str">
        <f ca="1">IF(LEN(A1241)=0,"",INDEX('Smelter Look-up'!$A:$A,MATCH($A1241,'Smelter Look-up'!$E:$E,0)))</f>
        <v/>
      </c>
      <c r="C1241" s="153" t="str">
        <f ca="1">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 ca="1">IF(C1241="",NA(),MATCH($B1241&amp;$C1241,'Smelter Look-up'!$J:$J,0))</f>
        <v>#N/A</v>
      </c>
      <c r="X1241" s="171">
        <f t="shared" ca="1" si="57"/>
        <v>0</v>
      </c>
      <c r="AB1241" s="171" t="str">
        <f t="shared" ca="1" si="58"/>
        <v/>
      </c>
    </row>
    <row r="1242" spans="1:28" s="171" customFormat="1" ht="20.45">
      <c r="A1242" s="156"/>
      <c r="B1242" s="150" t="str">
        <f ca="1">IF(LEN(A1242)=0,"",INDEX('Smelter Look-up'!$A:$A,MATCH($A1242,'Smelter Look-up'!$E:$E,0)))</f>
        <v/>
      </c>
      <c r="C1242" s="153" t="str">
        <f ca="1">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 ca="1">IF(C1242="",NA(),MATCH($B1242&amp;$C1242,'Smelter Look-up'!$J:$J,0))</f>
        <v>#N/A</v>
      </c>
      <c r="X1242" s="171">
        <f t="shared" ca="1" si="57"/>
        <v>0</v>
      </c>
      <c r="AB1242" s="171" t="str">
        <f t="shared" ca="1" si="58"/>
        <v/>
      </c>
    </row>
    <row r="1243" spans="1:28" s="171" customFormat="1" ht="20.45">
      <c r="A1243" s="156"/>
      <c r="B1243" s="150" t="str">
        <f ca="1">IF(LEN(A1243)=0,"",INDEX('Smelter Look-up'!$A:$A,MATCH($A1243,'Smelter Look-up'!$E:$E,0)))</f>
        <v/>
      </c>
      <c r="C1243" s="153" t="str">
        <f ca="1">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 ca="1">IF(C1243="",NA(),MATCH($B1243&amp;$C1243,'Smelter Look-up'!$J:$J,0))</f>
        <v>#N/A</v>
      </c>
      <c r="X1243" s="171">
        <f t="shared" ca="1" si="57"/>
        <v>0</v>
      </c>
      <c r="AB1243" s="171" t="str">
        <f t="shared" ca="1" si="58"/>
        <v/>
      </c>
    </row>
    <row r="1244" spans="1:28" s="171" customFormat="1" ht="20.45">
      <c r="A1244" s="156"/>
      <c r="B1244" s="150" t="str">
        <f ca="1">IF(LEN(A1244)=0,"",INDEX('Smelter Look-up'!$A:$A,MATCH($A1244,'Smelter Look-up'!$E:$E,0)))</f>
        <v/>
      </c>
      <c r="C1244" s="153" t="str">
        <f ca="1">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 ca="1">IF(C1244="",NA(),MATCH($B1244&amp;$C1244,'Smelter Look-up'!$J:$J,0))</f>
        <v>#N/A</v>
      </c>
      <c r="X1244" s="171">
        <f t="shared" ca="1" si="57"/>
        <v>0</v>
      </c>
      <c r="AB1244" s="171" t="str">
        <f t="shared" ca="1" si="58"/>
        <v/>
      </c>
    </row>
    <row r="1245" spans="1:28" s="171" customFormat="1" ht="20.45">
      <c r="A1245" s="156"/>
      <c r="B1245" s="150" t="str">
        <f ca="1">IF(LEN(A1245)=0,"",INDEX('Smelter Look-up'!$A:$A,MATCH($A1245,'Smelter Look-up'!$E:$E,0)))</f>
        <v/>
      </c>
      <c r="C1245" s="153" t="str">
        <f ca="1">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 ca="1">IF(C1245="",NA(),MATCH($B1245&amp;$C1245,'Smelter Look-up'!$J:$J,0))</f>
        <v>#N/A</v>
      </c>
      <c r="X1245" s="171">
        <f t="shared" ca="1" si="57"/>
        <v>0</v>
      </c>
      <c r="AB1245" s="171" t="str">
        <f t="shared" ca="1" si="58"/>
        <v/>
      </c>
    </row>
    <row r="1246" spans="1:28" s="171" customFormat="1" ht="20.45">
      <c r="A1246" s="156"/>
      <c r="B1246" s="150" t="str">
        <f ca="1">IF(LEN(A1246)=0,"",INDEX('Smelter Look-up'!$A:$A,MATCH($A1246,'Smelter Look-up'!$E:$E,0)))</f>
        <v/>
      </c>
      <c r="C1246" s="153" t="str">
        <f ca="1">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 ca="1">IF(C1246="",NA(),MATCH($B1246&amp;$C1246,'Smelter Look-up'!$J:$J,0))</f>
        <v>#N/A</v>
      </c>
      <c r="X1246" s="171">
        <f t="shared" ca="1" si="57"/>
        <v>0</v>
      </c>
      <c r="AB1246" s="171" t="str">
        <f t="shared" ca="1" si="58"/>
        <v/>
      </c>
    </row>
    <row r="1247" spans="1:28" s="171" customFormat="1" ht="20.45">
      <c r="A1247" s="156"/>
      <c r="B1247" s="150" t="str">
        <f ca="1">IF(LEN(A1247)=0,"",INDEX('Smelter Look-up'!$A:$A,MATCH($A1247,'Smelter Look-up'!$E:$E,0)))</f>
        <v/>
      </c>
      <c r="C1247" s="153" t="str">
        <f ca="1">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 ca="1">IF(C1247="",NA(),MATCH($B1247&amp;$C1247,'Smelter Look-up'!$J:$J,0))</f>
        <v>#N/A</v>
      </c>
      <c r="X1247" s="171">
        <f t="shared" ca="1" si="57"/>
        <v>0</v>
      </c>
      <c r="AB1247" s="171" t="str">
        <f t="shared" ca="1" si="58"/>
        <v/>
      </c>
    </row>
    <row r="1248" spans="1:28" s="171" customFormat="1" ht="20.45">
      <c r="A1248" s="156"/>
      <c r="B1248" s="150" t="str">
        <f ca="1">IF(LEN(A1248)=0,"",INDEX('Smelter Look-up'!$A:$A,MATCH($A1248,'Smelter Look-up'!$E:$E,0)))</f>
        <v/>
      </c>
      <c r="C1248" s="153" t="str">
        <f ca="1">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 ca="1">IF(C1248="",NA(),MATCH($B1248&amp;$C1248,'Smelter Look-up'!$J:$J,0))</f>
        <v>#N/A</v>
      </c>
      <c r="X1248" s="171">
        <f t="shared" ca="1" si="57"/>
        <v>0</v>
      </c>
      <c r="AB1248" s="171" t="str">
        <f t="shared" ca="1" si="58"/>
        <v/>
      </c>
    </row>
    <row r="1249" spans="1:28" s="171" customFormat="1" ht="20.45">
      <c r="A1249" s="156"/>
      <c r="B1249" s="150" t="str">
        <f ca="1">IF(LEN(A1249)=0,"",INDEX('Smelter Look-up'!$A:$A,MATCH($A1249,'Smelter Look-up'!$E:$E,0)))</f>
        <v/>
      </c>
      <c r="C1249" s="153" t="str">
        <f ca="1">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 ca="1">IF(C1249="",NA(),MATCH($B1249&amp;$C1249,'Smelter Look-up'!$J:$J,0))</f>
        <v>#N/A</v>
      </c>
      <c r="X1249" s="171">
        <f t="shared" ca="1" si="57"/>
        <v>0</v>
      </c>
      <c r="AB1249" s="171" t="str">
        <f t="shared" ca="1" si="58"/>
        <v/>
      </c>
    </row>
    <row r="1250" spans="1:28" s="171" customFormat="1" ht="20.45">
      <c r="A1250" s="156"/>
      <c r="B1250" s="150" t="str">
        <f ca="1">IF(LEN(A1250)=0,"",INDEX('Smelter Look-up'!$A:$A,MATCH($A1250,'Smelter Look-up'!$E:$E,0)))</f>
        <v/>
      </c>
      <c r="C1250" s="153" t="str">
        <f ca="1">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 ca="1">IF(C1250="",NA(),MATCH($B1250&amp;$C1250,'Smelter Look-up'!$J:$J,0))</f>
        <v>#N/A</v>
      </c>
      <c r="X1250" s="171">
        <f t="shared" ca="1" si="57"/>
        <v>0</v>
      </c>
      <c r="AB1250" s="171" t="str">
        <f t="shared" ca="1" si="58"/>
        <v/>
      </c>
    </row>
    <row r="1251" spans="1:28" s="171" customFormat="1" ht="20.45">
      <c r="A1251" s="156"/>
      <c r="B1251" s="150" t="str">
        <f ca="1">IF(LEN(A1251)=0,"",INDEX('Smelter Look-up'!$A:$A,MATCH($A1251,'Smelter Look-up'!$E:$E,0)))</f>
        <v/>
      </c>
      <c r="C1251" s="153" t="str">
        <f ca="1">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 ca="1">IF(C1251="",NA(),MATCH($B1251&amp;$C1251,'Smelter Look-up'!$J:$J,0))</f>
        <v>#N/A</v>
      </c>
      <c r="X1251" s="171">
        <f t="shared" ca="1" si="57"/>
        <v>0</v>
      </c>
      <c r="AB1251" s="171" t="str">
        <f t="shared" ca="1" si="58"/>
        <v/>
      </c>
    </row>
    <row r="1252" spans="1:28" s="171" customFormat="1" ht="20.45">
      <c r="A1252" s="156"/>
      <c r="B1252" s="150" t="str">
        <f ca="1">IF(LEN(A1252)=0,"",INDEX('Smelter Look-up'!$A:$A,MATCH($A1252,'Smelter Look-up'!$E:$E,0)))</f>
        <v/>
      </c>
      <c r="C1252" s="153" t="str">
        <f ca="1">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 ca="1">IF(C1252="",NA(),MATCH($B1252&amp;$C1252,'Smelter Look-up'!$J:$J,0))</f>
        <v>#N/A</v>
      </c>
      <c r="X1252" s="171">
        <f t="shared" ca="1" si="57"/>
        <v>0</v>
      </c>
      <c r="AB1252" s="171" t="str">
        <f t="shared" ca="1" si="58"/>
        <v/>
      </c>
    </row>
    <row r="1253" spans="1:28" s="171" customFormat="1" ht="20.45">
      <c r="A1253" s="156"/>
      <c r="B1253" s="150" t="str">
        <f ca="1">IF(LEN(A1253)=0,"",INDEX('Smelter Look-up'!$A:$A,MATCH($A1253,'Smelter Look-up'!$E:$E,0)))</f>
        <v/>
      </c>
      <c r="C1253" s="153" t="str">
        <f ca="1">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 ca="1">IF(C1253="",NA(),MATCH($B1253&amp;$C1253,'Smelter Look-up'!$J:$J,0))</f>
        <v>#N/A</v>
      </c>
      <c r="X1253" s="171">
        <f t="shared" ca="1" si="57"/>
        <v>0</v>
      </c>
      <c r="AB1253" s="171" t="str">
        <f t="shared" ca="1" si="58"/>
        <v/>
      </c>
    </row>
    <row r="1254" spans="1:28" s="171" customFormat="1" ht="20.45">
      <c r="A1254" s="156"/>
      <c r="B1254" s="150" t="str">
        <f ca="1">IF(LEN(A1254)=0,"",INDEX('Smelter Look-up'!$A:$A,MATCH($A1254,'Smelter Look-up'!$E:$E,0)))</f>
        <v/>
      </c>
      <c r="C1254" s="153" t="str">
        <f ca="1">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 ca="1">IF(C1254="",NA(),MATCH($B1254&amp;$C1254,'Smelter Look-up'!$J:$J,0))</f>
        <v>#N/A</v>
      </c>
      <c r="X1254" s="171">
        <f t="shared" ca="1" si="57"/>
        <v>0</v>
      </c>
      <c r="AB1254" s="171" t="str">
        <f t="shared" ca="1" si="58"/>
        <v/>
      </c>
    </row>
    <row r="1255" spans="1:28" s="171" customFormat="1" ht="20.45">
      <c r="A1255" s="156"/>
      <c r="B1255" s="150" t="str">
        <f ca="1">IF(LEN(A1255)=0,"",INDEX('Smelter Look-up'!$A:$A,MATCH($A1255,'Smelter Look-up'!$E:$E,0)))</f>
        <v/>
      </c>
      <c r="C1255" s="153" t="str">
        <f ca="1">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 ca="1">IF(C1255="",NA(),MATCH($B1255&amp;$C1255,'Smelter Look-up'!$J:$J,0))</f>
        <v>#N/A</v>
      </c>
      <c r="X1255" s="171">
        <f t="shared" ca="1" si="57"/>
        <v>0</v>
      </c>
      <c r="AB1255" s="171" t="str">
        <f t="shared" ca="1" si="58"/>
        <v/>
      </c>
    </row>
    <row r="1256" spans="1:28" s="171" customFormat="1" ht="20.45">
      <c r="A1256" s="156"/>
      <c r="B1256" s="150" t="str">
        <f ca="1">IF(LEN(A1256)=0,"",INDEX('Smelter Look-up'!$A:$A,MATCH($A1256,'Smelter Look-up'!$E:$E,0)))</f>
        <v/>
      </c>
      <c r="C1256" s="153" t="str">
        <f ca="1">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 ca="1">IF(C1256="",NA(),MATCH($B1256&amp;$C1256,'Smelter Look-up'!$J:$J,0))</f>
        <v>#N/A</v>
      </c>
      <c r="X1256" s="171">
        <f t="shared" ca="1" si="57"/>
        <v>0</v>
      </c>
      <c r="AB1256" s="171" t="str">
        <f t="shared" ca="1" si="58"/>
        <v/>
      </c>
    </row>
    <row r="1257" spans="1:28" s="171" customFormat="1" ht="20.45">
      <c r="A1257" s="156"/>
      <c r="B1257" s="150" t="str">
        <f ca="1">IF(LEN(A1257)=0,"",INDEX('Smelter Look-up'!$A:$A,MATCH($A1257,'Smelter Look-up'!$E:$E,0)))</f>
        <v/>
      </c>
      <c r="C1257" s="153" t="str">
        <f ca="1">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 ca="1">IF(C1257="",NA(),MATCH($B1257&amp;$C1257,'Smelter Look-up'!$J:$J,0))</f>
        <v>#N/A</v>
      </c>
      <c r="X1257" s="171">
        <f t="shared" ca="1" si="57"/>
        <v>0</v>
      </c>
      <c r="AB1257" s="171" t="str">
        <f t="shared" ca="1" si="58"/>
        <v/>
      </c>
    </row>
    <row r="1258" spans="1:28" s="171" customFormat="1" ht="20.45">
      <c r="A1258" s="156"/>
      <c r="B1258" s="150" t="str">
        <f ca="1">IF(LEN(A1258)=0,"",INDEX('Smelter Look-up'!$A:$A,MATCH($A1258,'Smelter Look-up'!$E:$E,0)))</f>
        <v/>
      </c>
      <c r="C1258" s="153" t="str">
        <f ca="1">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 ca="1">IF(C1258="",NA(),MATCH($B1258&amp;$C1258,'Smelter Look-up'!$J:$J,0))</f>
        <v>#N/A</v>
      </c>
      <c r="X1258" s="171">
        <f t="shared" ca="1" si="57"/>
        <v>0</v>
      </c>
      <c r="AB1258" s="171" t="str">
        <f t="shared" ca="1" si="58"/>
        <v/>
      </c>
    </row>
    <row r="1259" spans="1:28" s="171" customFormat="1" ht="20.45">
      <c r="A1259" s="156"/>
      <c r="B1259" s="150" t="str">
        <f ca="1">IF(LEN(A1259)=0,"",INDEX('Smelter Look-up'!$A:$A,MATCH($A1259,'Smelter Look-up'!$E:$E,0)))</f>
        <v/>
      </c>
      <c r="C1259" s="153" t="str">
        <f ca="1">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 ca="1">IF(C1259="",NA(),MATCH($B1259&amp;$C1259,'Smelter Look-up'!$J:$J,0))</f>
        <v>#N/A</v>
      </c>
      <c r="X1259" s="171">
        <f t="shared" ca="1" si="57"/>
        <v>0</v>
      </c>
      <c r="AB1259" s="171" t="str">
        <f t="shared" ca="1" si="58"/>
        <v/>
      </c>
    </row>
    <row r="1260" spans="1:28" s="171" customFormat="1" ht="20.45">
      <c r="A1260" s="156"/>
      <c r="B1260" s="150" t="str">
        <f ca="1">IF(LEN(A1260)=0,"",INDEX('Smelter Look-up'!$A:$A,MATCH($A1260,'Smelter Look-up'!$E:$E,0)))</f>
        <v/>
      </c>
      <c r="C1260" s="153" t="str">
        <f ca="1">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 ca="1">IF(C1260="",NA(),MATCH($B1260&amp;$C1260,'Smelter Look-up'!$J:$J,0))</f>
        <v>#N/A</v>
      </c>
      <c r="X1260" s="171">
        <f t="shared" ca="1" si="57"/>
        <v>0</v>
      </c>
      <c r="AB1260" s="171" t="str">
        <f t="shared" ca="1" si="58"/>
        <v/>
      </c>
    </row>
    <row r="1261" spans="1:28" s="171" customFormat="1" ht="20.45">
      <c r="A1261" s="156"/>
      <c r="B1261" s="150" t="str">
        <f ca="1">IF(LEN(A1261)=0,"",INDEX('Smelter Look-up'!$A:$A,MATCH($A1261,'Smelter Look-up'!$E:$E,0)))</f>
        <v/>
      </c>
      <c r="C1261" s="153" t="str">
        <f ca="1">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 ca="1">IF(C1261="",NA(),MATCH($B1261&amp;$C1261,'Smelter Look-up'!$J:$J,0))</f>
        <v>#N/A</v>
      </c>
      <c r="X1261" s="171">
        <f t="shared" ca="1" si="57"/>
        <v>0</v>
      </c>
      <c r="AB1261" s="171" t="str">
        <f t="shared" ca="1" si="58"/>
        <v/>
      </c>
    </row>
    <row r="1262" spans="1:28" s="171" customFormat="1" ht="20.45">
      <c r="A1262" s="156"/>
      <c r="B1262" s="150" t="str">
        <f ca="1">IF(LEN(A1262)=0,"",INDEX('Smelter Look-up'!$A:$A,MATCH($A1262,'Smelter Look-up'!$E:$E,0)))</f>
        <v/>
      </c>
      <c r="C1262" s="153" t="str">
        <f ca="1">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 ca="1">IF(C1262="",NA(),MATCH($B1262&amp;$C1262,'Smelter Look-up'!$J:$J,0))</f>
        <v>#N/A</v>
      </c>
      <c r="X1262" s="171">
        <f t="shared" ca="1" si="57"/>
        <v>0</v>
      </c>
      <c r="AB1262" s="171" t="str">
        <f t="shared" ca="1" si="58"/>
        <v/>
      </c>
    </row>
    <row r="1263" spans="1:28" s="171" customFormat="1" ht="20.45">
      <c r="A1263" s="156"/>
      <c r="B1263" s="150" t="str">
        <f ca="1">IF(LEN(A1263)=0,"",INDEX('Smelter Look-up'!$A:$A,MATCH($A1263,'Smelter Look-up'!$E:$E,0)))</f>
        <v/>
      </c>
      <c r="C1263" s="153" t="str">
        <f ca="1">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 ca="1">IF(C1263="",NA(),MATCH($B1263&amp;$C1263,'Smelter Look-up'!$J:$J,0))</f>
        <v>#N/A</v>
      </c>
      <c r="X1263" s="171">
        <f t="shared" ca="1" si="57"/>
        <v>0</v>
      </c>
      <c r="AB1263" s="171" t="str">
        <f t="shared" ca="1" si="58"/>
        <v/>
      </c>
    </row>
    <row r="1264" spans="1:28" s="171" customFormat="1" ht="20.45">
      <c r="A1264" s="156"/>
      <c r="B1264" s="150" t="str">
        <f ca="1">IF(LEN(A1264)=0,"",INDEX('Smelter Look-up'!$A:$A,MATCH($A1264,'Smelter Look-up'!$E:$E,0)))</f>
        <v/>
      </c>
      <c r="C1264" s="153" t="str">
        <f ca="1">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 ca="1">IF(C1264="",NA(),MATCH($B1264&amp;$C1264,'Smelter Look-up'!$J:$J,0))</f>
        <v>#N/A</v>
      </c>
      <c r="X1264" s="171">
        <f t="shared" ca="1" si="57"/>
        <v>0</v>
      </c>
      <c r="AB1264" s="171" t="str">
        <f t="shared" ca="1" si="58"/>
        <v/>
      </c>
    </row>
    <row r="1265" spans="1:28" s="171" customFormat="1" ht="20.45">
      <c r="A1265" s="156"/>
      <c r="B1265" s="150" t="str">
        <f ca="1">IF(LEN(A1265)=0,"",INDEX('Smelter Look-up'!$A:$A,MATCH($A1265,'Smelter Look-up'!$E:$E,0)))</f>
        <v/>
      </c>
      <c r="C1265" s="153" t="str">
        <f ca="1">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 ca="1">IF(C1265="",NA(),MATCH($B1265&amp;$C1265,'Smelter Look-up'!$J:$J,0))</f>
        <v>#N/A</v>
      </c>
      <c r="X1265" s="171">
        <f t="shared" ca="1" si="57"/>
        <v>0</v>
      </c>
      <c r="AB1265" s="171" t="str">
        <f t="shared" ca="1" si="58"/>
        <v/>
      </c>
    </row>
    <row r="1266" spans="1:28" s="171" customFormat="1" ht="20.45">
      <c r="A1266" s="156"/>
      <c r="B1266" s="150" t="str">
        <f ca="1">IF(LEN(A1266)=0,"",INDEX('Smelter Look-up'!$A:$A,MATCH($A1266,'Smelter Look-up'!$E:$E,0)))</f>
        <v/>
      </c>
      <c r="C1266" s="153" t="str">
        <f ca="1">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 ca="1">IF(C1266="",NA(),MATCH($B1266&amp;$C1266,'Smelter Look-up'!$J:$J,0))</f>
        <v>#N/A</v>
      </c>
      <c r="X1266" s="171">
        <f t="shared" ca="1" si="57"/>
        <v>0</v>
      </c>
      <c r="AB1266" s="171" t="str">
        <f t="shared" ca="1" si="58"/>
        <v/>
      </c>
    </row>
    <row r="1267" spans="1:28" s="171" customFormat="1" ht="20.45">
      <c r="A1267" s="156"/>
      <c r="B1267" s="150" t="str">
        <f ca="1">IF(LEN(A1267)=0,"",INDEX('Smelter Look-up'!$A:$A,MATCH($A1267,'Smelter Look-up'!$E:$E,0)))</f>
        <v/>
      </c>
      <c r="C1267" s="153" t="str">
        <f ca="1">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 ca="1">IF(C1267="",NA(),MATCH($B1267&amp;$C1267,'Smelter Look-up'!$J:$J,0))</f>
        <v>#N/A</v>
      </c>
      <c r="X1267" s="171">
        <f t="shared" ca="1" si="57"/>
        <v>0</v>
      </c>
      <c r="AB1267" s="171" t="str">
        <f t="shared" ca="1" si="58"/>
        <v/>
      </c>
    </row>
    <row r="1268" spans="1:28" s="171" customFormat="1" ht="20.45">
      <c r="A1268" s="156"/>
      <c r="B1268" s="150" t="str">
        <f ca="1">IF(LEN(A1268)=0,"",INDEX('Smelter Look-up'!$A:$A,MATCH($A1268,'Smelter Look-up'!$E:$E,0)))</f>
        <v/>
      </c>
      <c r="C1268" s="153" t="str">
        <f ca="1">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 ca="1">IF(C1268="",NA(),MATCH($B1268&amp;$C1268,'Smelter Look-up'!$J:$J,0))</f>
        <v>#N/A</v>
      </c>
      <c r="X1268" s="171">
        <f t="shared" ca="1" si="57"/>
        <v>0</v>
      </c>
      <c r="AB1268" s="171" t="str">
        <f t="shared" ca="1" si="58"/>
        <v/>
      </c>
    </row>
    <row r="1269" spans="1:28" s="171" customFormat="1" ht="20.45">
      <c r="A1269" s="156"/>
      <c r="B1269" s="150" t="str">
        <f ca="1">IF(LEN(A1269)=0,"",INDEX('Smelter Look-up'!$A:$A,MATCH($A1269,'Smelter Look-up'!$E:$E,0)))</f>
        <v/>
      </c>
      <c r="C1269" s="153" t="str">
        <f ca="1">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 ca="1">IF(C1269="",NA(),MATCH($B1269&amp;$C1269,'Smelter Look-up'!$J:$J,0))</f>
        <v>#N/A</v>
      </c>
      <c r="X1269" s="171">
        <f t="shared" ca="1" si="57"/>
        <v>0</v>
      </c>
      <c r="AB1269" s="171" t="str">
        <f t="shared" ca="1" si="58"/>
        <v/>
      </c>
    </row>
    <row r="1270" spans="1:28" s="171" customFormat="1" ht="20.45">
      <c r="A1270" s="156"/>
      <c r="B1270" s="150" t="str">
        <f ca="1">IF(LEN(A1270)=0,"",INDEX('Smelter Look-up'!$A:$A,MATCH($A1270,'Smelter Look-up'!$E:$E,0)))</f>
        <v/>
      </c>
      <c r="C1270" s="153" t="str">
        <f ca="1">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 ca="1">IF(C1270="",NA(),MATCH($B1270&amp;$C1270,'Smelter Look-up'!$J:$J,0))</f>
        <v>#N/A</v>
      </c>
      <c r="X1270" s="171">
        <f t="shared" ca="1" si="57"/>
        <v>0</v>
      </c>
      <c r="AB1270" s="171" t="str">
        <f t="shared" ca="1" si="58"/>
        <v/>
      </c>
    </row>
    <row r="1271" spans="1:28" s="171" customFormat="1" ht="20.45">
      <c r="A1271" s="156"/>
      <c r="B1271" s="150" t="str">
        <f ca="1">IF(LEN(A1271)=0,"",INDEX('Smelter Look-up'!$A:$A,MATCH($A1271,'Smelter Look-up'!$E:$E,0)))</f>
        <v/>
      </c>
      <c r="C1271" s="153" t="str">
        <f ca="1">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 ca="1">IF(C1271="",NA(),MATCH($B1271&amp;$C1271,'Smelter Look-up'!$J:$J,0))</f>
        <v>#N/A</v>
      </c>
      <c r="X1271" s="171">
        <f t="shared" ca="1" si="57"/>
        <v>0</v>
      </c>
      <c r="AB1271" s="171" t="str">
        <f t="shared" ca="1" si="58"/>
        <v/>
      </c>
    </row>
    <row r="1272" spans="1:28" s="171" customFormat="1" ht="20.45">
      <c r="A1272" s="156"/>
      <c r="B1272" s="150" t="str">
        <f ca="1">IF(LEN(A1272)=0,"",INDEX('Smelter Look-up'!$A:$A,MATCH($A1272,'Smelter Look-up'!$E:$E,0)))</f>
        <v/>
      </c>
      <c r="C1272" s="153" t="str">
        <f ca="1">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 ca="1">IF(C1272="",NA(),MATCH($B1272&amp;$C1272,'Smelter Look-up'!$J:$J,0))</f>
        <v>#N/A</v>
      </c>
      <c r="X1272" s="171">
        <f t="shared" ca="1" si="57"/>
        <v>0</v>
      </c>
      <c r="AB1272" s="171" t="str">
        <f t="shared" ca="1" si="58"/>
        <v/>
      </c>
    </row>
    <row r="1273" spans="1:28" s="171" customFormat="1" ht="20.45">
      <c r="A1273" s="156"/>
      <c r="B1273" s="150" t="str">
        <f ca="1">IF(LEN(A1273)=0,"",INDEX('Smelter Look-up'!$A:$A,MATCH($A1273,'Smelter Look-up'!$E:$E,0)))</f>
        <v/>
      </c>
      <c r="C1273" s="153" t="str">
        <f ca="1">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 ca="1">IF(C1273="",NA(),MATCH($B1273&amp;$C1273,'Smelter Look-up'!$J:$J,0))</f>
        <v>#N/A</v>
      </c>
      <c r="X1273" s="171">
        <f t="shared" ca="1" si="57"/>
        <v>0</v>
      </c>
      <c r="AB1273" s="171" t="str">
        <f t="shared" ca="1" si="58"/>
        <v/>
      </c>
    </row>
    <row r="1274" spans="1:28" s="171" customFormat="1" ht="20.45">
      <c r="A1274" s="156"/>
      <c r="B1274" s="150" t="str">
        <f ca="1">IF(LEN(A1274)=0,"",INDEX('Smelter Look-up'!$A:$A,MATCH($A1274,'Smelter Look-up'!$E:$E,0)))</f>
        <v/>
      </c>
      <c r="C1274" s="153" t="str">
        <f ca="1">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 ca="1">IF(C1274="",NA(),MATCH($B1274&amp;$C1274,'Smelter Look-up'!$J:$J,0))</f>
        <v>#N/A</v>
      </c>
      <c r="X1274" s="171">
        <f t="shared" ca="1" si="57"/>
        <v>0</v>
      </c>
      <c r="AB1274" s="171" t="str">
        <f t="shared" ca="1" si="58"/>
        <v/>
      </c>
    </row>
    <row r="1275" spans="1:28" s="171" customFormat="1" ht="20.45">
      <c r="A1275" s="156"/>
      <c r="B1275" s="150" t="str">
        <f ca="1">IF(LEN(A1275)=0,"",INDEX('Smelter Look-up'!$A:$A,MATCH($A1275,'Smelter Look-up'!$E:$E,0)))</f>
        <v/>
      </c>
      <c r="C1275" s="153" t="str">
        <f ca="1">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 ca="1">IF(C1275="",NA(),MATCH($B1275&amp;$C1275,'Smelter Look-up'!$J:$J,0))</f>
        <v>#N/A</v>
      </c>
      <c r="X1275" s="171">
        <f t="shared" ca="1" si="57"/>
        <v>0</v>
      </c>
      <c r="AB1275" s="171" t="str">
        <f t="shared" ca="1" si="58"/>
        <v/>
      </c>
    </row>
    <row r="1276" spans="1:28" s="171" customFormat="1" ht="20.45">
      <c r="A1276" s="156"/>
      <c r="B1276" s="150" t="str">
        <f ca="1">IF(LEN(A1276)=0,"",INDEX('Smelter Look-up'!$A:$A,MATCH($A1276,'Smelter Look-up'!$E:$E,0)))</f>
        <v/>
      </c>
      <c r="C1276" s="153" t="str">
        <f ca="1">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 ca="1">IF(C1276="",NA(),MATCH($B1276&amp;$C1276,'Smelter Look-up'!$J:$J,0))</f>
        <v>#N/A</v>
      </c>
      <c r="X1276" s="171">
        <f t="shared" ca="1" si="57"/>
        <v>0</v>
      </c>
      <c r="AB1276" s="171" t="str">
        <f t="shared" ca="1" si="58"/>
        <v/>
      </c>
    </row>
    <row r="1277" spans="1:28" s="171" customFormat="1" ht="20.45">
      <c r="A1277" s="156"/>
      <c r="B1277" s="150" t="str">
        <f ca="1">IF(LEN(A1277)=0,"",INDEX('Smelter Look-up'!$A:$A,MATCH($A1277,'Smelter Look-up'!$E:$E,0)))</f>
        <v/>
      </c>
      <c r="C1277" s="153" t="str">
        <f ca="1">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 ca="1">IF(C1277="",NA(),MATCH($B1277&amp;$C1277,'Smelter Look-up'!$J:$J,0))</f>
        <v>#N/A</v>
      </c>
      <c r="X1277" s="171">
        <f t="shared" ca="1" si="57"/>
        <v>0</v>
      </c>
      <c r="AB1277" s="171" t="str">
        <f t="shared" ca="1" si="58"/>
        <v/>
      </c>
    </row>
    <row r="1278" spans="1:28" s="171" customFormat="1" ht="20.45">
      <c r="A1278" s="156"/>
      <c r="B1278" s="150" t="str">
        <f ca="1">IF(LEN(A1278)=0,"",INDEX('Smelter Look-up'!$A:$A,MATCH($A1278,'Smelter Look-up'!$E:$E,0)))</f>
        <v/>
      </c>
      <c r="C1278" s="153" t="str">
        <f ca="1">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 ca="1">IF(C1278="",NA(),MATCH($B1278&amp;$C1278,'Smelter Look-up'!$J:$J,0))</f>
        <v>#N/A</v>
      </c>
      <c r="X1278" s="171">
        <f t="shared" ca="1" si="57"/>
        <v>0</v>
      </c>
      <c r="AB1278" s="171" t="str">
        <f t="shared" ca="1" si="58"/>
        <v/>
      </c>
    </row>
    <row r="1279" spans="1:28" s="171" customFormat="1" ht="20.45">
      <c r="A1279" s="156"/>
      <c r="B1279" s="150" t="str">
        <f ca="1">IF(LEN(A1279)=0,"",INDEX('Smelter Look-up'!$A:$A,MATCH($A1279,'Smelter Look-up'!$E:$E,0)))</f>
        <v/>
      </c>
      <c r="C1279" s="153" t="str">
        <f ca="1">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 ca="1">IF(C1279="",NA(),MATCH($B1279&amp;$C1279,'Smelter Look-up'!$J:$J,0))</f>
        <v>#N/A</v>
      </c>
      <c r="X1279" s="171">
        <f t="shared" ref="X1279:X1342" ca="1" si="60">IF(AND(C1279="Smelter not listed",OR(LEN(D1279)=0,LEN(E1279)=0)),1,0)</f>
        <v>0</v>
      </c>
      <c r="AB1279" s="171" t="str">
        <f t="shared" ref="AB1279:AB1342" ca="1" si="61">B1279&amp;C1279</f>
        <v/>
      </c>
    </row>
    <row r="1280" spans="1:28" s="171" customFormat="1" ht="20.45">
      <c r="A1280" s="156"/>
      <c r="B1280" s="150" t="str">
        <f ca="1">IF(LEN(A1280)=0,"",INDEX('Smelter Look-up'!$A:$A,MATCH($A1280,'Smelter Look-up'!$E:$E,0)))</f>
        <v/>
      </c>
      <c r="C1280" s="153" t="str">
        <f ca="1">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 ca="1">IF(C1280="",NA(),MATCH($B1280&amp;$C1280,'Smelter Look-up'!$J:$J,0))</f>
        <v>#N/A</v>
      </c>
      <c r="X1280" s="171">
        <f t="shared" ca="1" si="60"/>
        <v>0</v>
      </c>
      <c r="AB1280" s="171" t="str">
        <f t="shared" ca="1" si="61"/>
        <v/>
      </c>
    </row>
    <row r="1281" spans="1:28" s="171" customFormat="1" ht="20.45">
      <c r="A1281" s="156"/>
      <c r="B1281" s="150" t="str">
        <f ca="1">IF(LEN(A1281)=0,"",INDEX('Smelter Look-up'!$A:$A,MATCH($A1281,'Smelter Look-up'!$E:$E,0)))</f>
        <v/>
      </c>
      <c r="C1281" s="153" t="str">
        <f ca="1">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 ca="1">IF(C1281="",NA(),MATCH($B1281&amp;$C1281,'Smelter Look-up'!$J:$J,0))</f>
        <v>#N/A</v>
      </c>
      <c r="X1281" s="171">
        <f t="shared" ca="1" si="60"/>
        <v>0</v>
      </c>
      <c r="AB1281" s="171" t="str">
        <f t="shared" ca="1" si="61"/>
        <v/>
      </c>
    </row>
    <row r="1282" spans="1:28" s="171" customFormat="1" ht="20.45">
      <c r="A1282" s="156"/>
      <c r="B1282" s="150" t="str">
        <f ca="1">IF(LEN(A1282)=0,"",INDEX('Smelter Look-up'!$A:$A,MATCH($A1282,'Smelter Look-up'!$E:$E,0)))</f>
        <v/>
      </c>
      <c r="C1282" s="153" t="str">
        <f ca="1">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 ca="1">IF(C1282="",NA(),MATCH($B1282&amp;$C1282,'Smelter Look-up'!$J:$J,0))</f>
        <v>#N/A</v>
      </c>
      <c r="X1282" s="171">
        <f t="shared" ca="1" si="60"/>
        <v>0</v>
      </c>
      <c r="AB1282" s="171" t="str">
        <f t="shared" ca="1" si="61"/>
        <v/>
      </c>
    </row>
    <row r="1283" spans="1:28" s="171" customFormat="1" ht="20.45">
      <c r="A1283" s="156"/>
      <c r="B1283" s="150" t="str">
        <f ca="1">IF(LEN(A1283)=0,"",INDEX('Smelter Look-up'!$A:$A,MATCH($A1283,'Smelter Look-up'!$E:$E,0)))</f>
        <v/>
      </c>
      <c r="C1283" s="153" t="str">
        <f ca="1">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 ca="1">IF(C1283="",NA(),MATCH($B1283&amp;$C1283,'Smelter Look-up'!$J:$J,0))</f>
        <v>#N/A</v>
      </c>
      <c r="X1283" s="171">
        <f t="shared" ca="1" si="60"/>
        <v>0</v>
      </c>
      <c r="AB1283" s="171" t="str">
        <f t="shared" ca="1" si="61"/>
        <v/>
      </c>
    </row>
    <row r="1284" spans="1:28" s="171" customFormat="1" ht="20.45">
      <c r="A1284" s="156"/>
      <c r="B1284" s="150" t="str">
        <f ca="1">IF(LEN(A1284)=0,"",INDEX('Smelter Look-up'!$A:$A,MATCH($A1284,'Smelter Look-up'!$E:$E,0)))</f>
        <v/>
      </c>
      <c r="C1284" s="153" t="str">
        <f ca="1">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 ca="1">IF(C1284="",NA(),MATCH($B1284&amp;$C1284,'Smelter Look-up'!$J:$J,0))</f>
        <v>#N/A</v>
      </c>
      <c r="X1284" s="171">
        <f t="shared" ca="1" si="60"/>
        <v>0</v>
      </c>
      <c r="AB1284" s="171" t="str">
        <f t="shared" ca="1" si="61"/>
        <v/>
      </c>
    </row>
    <row r="1285" spans="1:28" s="171" customFormat="1" ht="20.45">
      <c r="A1285" s="156"/>
      <c r="B1285" s="150" t="str">
        <f ca="1">IF(LEN(A1285)=0,"",INDEX('Smelter Look-up'!$A:$A,MATCH($A1285,'Smelter Look-up'!$E:$E,0)))</f>
        <v/>
      </c>
      <c r="C1285" s="153" t="str">
        <f ca="1">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 ca="1">IF(C1285="",NA(),MATCH($B1285&amp;$C1285,'Smelter Look-up'!$J:$J,0))</f>
        <v>#N/A</v>
      </c>
      <c r="X1285" s="171">
        <f t="shared" ca="1" si="60"/>
        <v>0</v>
      </c>
      <c r="AB1285" s="171" t="str">
        <f t="shared" ca="1" si="61"/>
        <v/>
      </c>
    </row>
    <row r="1286" spans="1:28" s="171" customFormat="1" ht="20.45">
      <c r="A1286" s="156"/>
      <c r="B1286" s="150" t="str">
        <f ca="1">IF(LEN(A1286)=0,"",INDEX('Smelter Look-up'!$A:$A,MATCH($A1286,'Smelter Look-up'!$E:$E,0)))</f>
        <v/>
      </c>
      <c r="C1286" s="153" t="str">
        <f ca="1">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 ca="1">IF(C1286="",NA(),MATCH($B1286&amp;$C1286,'Smelter Look-up'!$J:$J,0))</f>
        <v>#N/A</v>
      </c>
      <c r="X1286" s="171">
        <f t="shared" ca="1" si="60"/>
        <v>0</v>
      </c>
      <c r="AB1286" s="171" t="str">
        <f t="shared" ca="1" si="61"/>
        <v/>
      </c>
    </row>
    <row r="1287" spans="1:28" s="171" customFormat="1" ht="20.45">
      <c r="A1287" s="156"/>
      <c r="B1287" s="150" t="str">
        <f ca="1">IF(LEN(A1287)=0,"",INDEX('Smelter Look-up'!$A:$A,MATCH($A1287,'Smelter Look-up'!$E:$E,0)))</f>
        <v/>
      </c>
      <c r="C1287" s="153" t="str">
        <f ca="1">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 ca="1">IF(C1287="",NA(),MATCH($B1287&amp;$C1287,'Smelter Look-up'!$J:$J,0))</f>
        <v>#N/A</v>
      </c>
      <c r="X1287" s="171">
        <f t="shared" ca="1" si="60"/>
        <v>0</v>
      </c>
      <c r="AB1287" s="171" t="str">
        <f t="shared" ca="1" si="61"/>
        <v/>
      </c>
    </row>
    <row r="1288" spans="1:28" s="171" customFormat="1" ht="20.45">
      <c r="A1288" s="156"/>
      <c r="B1288" s="150" t="str">
        <f ca="1">IF(LEN(A1288)=0,"",INDEX('Smelter Look-up'!$A:$A,MATCH($A1288,'Smelter Look-up'!$E:$E,0)))</f>
        <v/>
      </c>
      <c r="C1288" s="153" t="str">
        <f ca="1">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 ca="1">IF(C1288="",NA(),MATCH($B1288&amp;$C1288,'Smelter Look-up'!$J:$J,0))</f>
        <v>#N/A</v>
      </c>
      <c r="X1288" s="171">
        <f t="shared" ca="1" si="60"/>
        <v>0</v>
      </c>
      <c r="AB1288" s="171" t="str">
        <f t="shared" ca="1" si="61"/>
        <v/>
      </c>
    </row>
    <row r="1289" spans="1:28" s="171" customFormat="1" ht="20.45">
      <c r="A1289" s="156"/>
      <c r="B1289" s="150" t="str">
        <f ca="1">IF(LEN(A1289)=0,"",INDEX('Smelter Look-up'!$A:$A,MATCH($A1289,'Smelter Look-up'!$E:$E,0)))</f>
        <v/>
      </c>
      <c r="C1289" s="153" t="str">
        <f ca="1">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 ca="1">IF(C1289="",NA(),MATCH($B1289&amp;$C1289,'Smelter Look-up'!$J:$J,0))</f>
        <v>#N/A</v>
      </c>
      <c r="X1289" s="171">
        <f t="shared" ca="1" si="60"/>
        <v>0</v>
      </c>
      <c r="AB1289" s="171" t="str">
        <f t="shared" ca="1" si="61"/>
        <v/>
      </c>
    </row>
    <row r="1290" spans="1:28" s="171" customFormat="1" ht="20.45">
      <c r="A1290" s="156"/>
      <c r="B1290" s="150" t="str">
        <f ca="1">IF(LEN(A1290)=0,"",INDEX('Smelter Look-up'!$A:$A,MATCH($A1290,'Smelter Look-up'!$E:$E,0)))</f>
        <v/>
      </c>
      <c r="C1290" s="153" t="str">
        <f ca="1">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 ca="1">IF(C1290="",NA(),MATCH($B1290&amp;$C1290,'Smelter Look-up'!$J:$J,0))</f>
        <v>#N/A</v>
      </c>
      <c r="X1290" s="171">
        <f t="shared" ca="1" si="60"/>
        <v>0</v>
      </c>
      <c r="AB1290" s="171" t="str">
        <f t="shared" ca="1" si="61"/>
        <v/>
      </c>
    </row>
    <row r="1291" spans="1:28" s="171" customFormat="1" ht="20.45">
      <c r="A1291" s="156"/>
      <c r="B1291" s="150" t="str">
        <f ca="1">IF(LEN(A1291)=0,"",INDEX('Smelter Look-up'!$A:$A,MATCH($A1291,'Smelter Look-up'!$E:$E,0)))</f>
        <v/>
      </c>
      <c r="C1291" s="153" t="str">
        <f ca="1">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 ca="1">IF(C1291="",NA(),MATCH($B1291&amp;$C1291,'Smelter Look-up'!$J:$J,0))</f>
        <v>#N/A</v>
      </c>
      <c r="X1291" s="171">
        <f t="shared" ca="1" si="60"/>
        <v>0</v>
      </c>
      <c r="AB1291" s="171" t="str">
        <f t="shared" ca="1" si="61"/>
        <v/>
      </c>
    </row>
    <row r="1292" spans="1:28" s="171" customFormat="1" ht="20.45">
      <c r="A1292" s="156"/>
      <c r="B1292" s="150" t="str">
        <f ca="1">IF(LEN(A1292)=0,"",INDEX('Smelter Look-up'!$A:$A,MATCH($A1292,'Smelter Look-up'!$E:$E,0)))</f>
        <v/>
      </c>
      <c r="C1292" s="153" t="str">
        <f ca="1">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 ca="1">IF(C1292="",NA(),MATCH($B1292&amp;$C1292,'Smelter Look-up'!$J:$J,0))</f>
        <v>#N/A</v>
      </c>
      <c r="X1292" s="171">
        <f t="shared" ca="1" si="60"/>
        <v>0</v>
      </c>
      <c r="AB1292" s="171" t="str">
        <f t="shared" ca="1" si="61"/>
        <v/>
      </c>
    </row>
    <row r="1293" spans="1:28" s="171" customFormat="1" ht="20.45">
      <c r="A1293" s="156"/>
      <c r="B1293" s="150" t="str">
        <f ca="1">IF(LEN(A1293)=0,"",INDEX('Smelter Look-up'!$A:$A,MATCH($A1293,'Smelter Look-up'!$E:$E,0)))</f>
        <v/>
      </c>
      <c r="C1293" s="153" t="str">
        <f ca="1">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 ca="1">IF(C1293="",NA(),MATCH($B1293&amp;$C1293,'Smelter Look-up'!$J:$J,0))</f>
        <v>#N/A</v>
      </c>
      <c r="X1293" s="171">
        <f t="shared" ca="1" si="60"/>
        <v>0</v>
      </c>
      <c r="AB1293" s="171" t="str">
        <f t="shared" ca="1" si="61"/>
        <v/>
      </c>
    </row>
    <row r="1294" spans="1:28" s="171" customFormat="1" ht="20.45">
      <c r="A1294" s="156"/>
      <c r="B1294" s="150" t="str">
        <f ca="1">IF(LEN(A1294)=0,"",INDEX('Smelter Look-up'!$A:$A,MATCH($A1294,'Smelter Look-up'!$E:$E,0)))</f>
        <v/>
      </c>
      <c r="C1294" s="153" t="str">
        <f ca="1">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 ca="1">IF(C1294="",NA(),MATCH($B1294&amp;$C1294,'Smelter Look-up'!$J:$J,0))</f>
        <v>#N/A</v>
      </c>
      <c r="X1294" s="171">
        <f t="shared" ca="1" si="60"/>
        <v>0</v>
      </c>
      <c r="AB1294" s="171" t="str">
        <f t="shared" ca="1" si="61"/>
        <v/>
      </c>
    </row>
    <row r="1295" spans="1:28" s="171" customFormat="1" ht="20.45">
      <c r="A1295" s="156"/>
      <c r="B1295" s="150" t="str">
        <f ca="1">IF(LEN(A1295)=0,"",INDEX('Smelter Look-up'!$A:$A,MATCH($A1295,'Smelter Look-up'!$E:$E,0)))</f>
        <v/>
      </c>
      <c r="C1295" s="153" t="str">
        <f ca="1">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 ca="1">IF(C1295="",NA(),MATCH($B1295&amp;$C1295,'Smelter Look-up'!$J:$J,0))</f>
        <v>#N/A</v>
      </c>
      <c r="X1295" s="171">
        <f t="shared" ca="1" si="60"/>
        <v>0</v>
      </c>
      <c r="AB1295" s="171" t="str">
        <f t="shared" ca="1" si="61"/>
        <v/>
      </c>
    </row>
    <row r="1296" spans="1:28" s="171" customFormat="1" ht="20.45">
      <c r="A1296" s="156"/>
      <c r="B1296" s="150" t="str">
        <f ca="1">IF(LEN(A1296)=0,"",INDEX('Smelter Look-up'!$A:$A,MATCH($A1296,'Smelter Look-up'!$E:$E,0)))</f>
        <v/>
      </c>
      <c r="C1296" s="153" t="str">
        <f ca="1">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 ca="1">IF(C1296="",NA(),MATCH($B1296&amp;$C1296,'Smelter Look-up'!$J:$J,0))</f>
        <v>#N/A</v>
      </c>
      <c r="X1296" s="171">
        <f t="shared" ca="1" si="60"/>
        <v>0</v>
      </c>
      <c r="AB1296" s="171" t="str">
        <f t="shared" ca="1" si="61"/>
        <v/>
      </c>
    </row>
    <row r="1297" spans="1:28" s="171" customFormat="1" ht="20.45">
      <c r="A1297" s="156"/>
      <c r="B1297" s="150" t="str">
        <f ca="1">IF(LEN(A1297)=0,"",INDEX('Smelter Look-up'!$A:$A,MATCH($A1297,'Smelter Look-up'!$E:$E,0)))</f>
        <v/>
      </c>
      <c r="C1297" s="153" t="str">
        <f ca="1">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 ca="1">IF(C1297="",NA(),MATCH($B1297&amp;$C1297,'Smelter Look-up'!$J:$J,0))</f>
        <v>#N/A</v>
      </c>
      <c r="X1297" s="171">
        <f t="shared" ca="1" si="60"/>
        <v>0</v>
      </c>
      <c r="AB1297" s="171" t="str">
        <f t="shared" ca="1" si="61"/>
        <v/>
      </c>
    </row>
    <row r="1298" spans="1:28" s="171" customFormat="1" ht="20.45">
      <c r="A1298" s="156"/>
      <c r="B1298" s="150" t="str">
        <f ca="1">IF(LEN(A1298)=0,"",INDEX('Smelter Look-up'!$A:$A,MATCH($A1298,'Smelter Look-up'!$E:$E,0)))</f>
        <v/>
      </c>
      <c r="C1298" s="153" t="str">
        <f ca="1">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 ca="1">IF(C1298="",NA(),MATCH($B1298&amp;$C1298,'Smelter Look-up'!$J:$J,0))</f>
        <v>#N/A</v>
      </c>
      <c r="X1298" s="171">
        <f t="shared" ca="1" si="60"/>
        <v>0</v>
      </c>
      <c r="AB1298" s="171" t="str">
        <f t="shared" ca="1" si="61"/>
        <v/>
      </c>
    </row>
    <row r="1299" spans="1:28" s="171" customFormat="1" ht="20.45">
      <c r="A1299" s="156"/>
      <c r="B1299" s="150" t="str">
        <f ca="1">IF(LEN(A1299)=0,"",INDEX('Smelter Look-up'!$A:$A,MATCH($A1299,'Smelter Look-up'!$E:$E,0)))</f>
        <v/>
      </c>
      <c r="C1299" s="153" t="str">
        <f ca="1">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 ca="1">IF(C1299="",NA(),MATCH($B1299&amp;$C1299,'Smelter Look-up'!$J:$J,0))</f>
        <v>#N/A</v>
      </c>
      <c r="X1299" s="171">
        <f t="shared" ca="1" si="60"/>
        <v>0</v>
      </c>
      <c r="AB1299" s="171" t="str">
        <f t="shared" ca="1" si="61"/>
        <v/>
      </c>
    </row>
    <row r="1300" spans="1:28" s="171" customFormat="1" ht="20.45">
      <c r="A1300" s="156"/>
      <c r="B1300" s="150" t="str">
        <f ca="1">IF(LEN(A1300)=0,"",INDEX('Smelter Look-up'!$A:$A,MATCH($A1300,'Smelter Look-up'!$E:$E,0)))</f>
        <v/>
      </c>
      <c r="C1300" s="153" t="str">
        <f ca="1">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 ca="1">IF(C1300="",NA(),MATCH($B1300&amp;$C1300,'Smelter Look-up'!$J:$J,0))</f>
        <v>#N/A</v>
      </c>
      <c r="X1300" s="171">
        <f t="shared" ca="1" si="60"/>
        <v>0</v>
      </c>
      <c r="AB1300" s="171" t="str">
        <f t="shared" ca="1" si="61"/>
        <v/>
      </c>
    </row>
    <row r="1301" spans="1:28" s="171" customFormat="1" ht="20.45">
      <c r="A1301" s="156"/>
      <c r="B1301" s="150" t="str">
        <f ca="1">IF(LEN(A1301)=0,"",INDEX('Smelter Look-up'!$A:$A,MATCH($A1301,'Smelter Look-up'!$E:$E,0)))</f>
        <v/>
      </c>
      <c r="C1301" s="153" t="str">
        <f ca="1">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 ca="1">IF(C1301="",NA(),MATCH($B1301&amp;$C1301,'Smelter Look-up'!$J:$J,0))</f>
        <v>#N/A</v>
      </c>
      <c r="X1301" s="171">
        <f t="shared" ca="1" si="60"/>
        <v>0</v>
      </c>
      <c r="AB1301" s="171" t="str">
        <f t="shared" ca="1" si="61"/>
        <v/>
      </c>
    </row>
    <row r="1302" spans="1:28" s="171" customFormat="1" ht="20.45">
      <c r="A1302" s="156"/>
      <c r="B1302" s="150" t="str">
        <f ca="1">IF(LEN(A1302)=0,"",INDEX('Smelter Look-up'!$A:$A,MATCH($A1302,'Smelter Look-up'!$E:$E,0)))</f>
        <v/>
      </c>
      <c r="C1302" s="153" t="str">
        <f ca="1">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 ca="1">IF(C1302="",NA(),MATCH($B1302&amp;$C1302,'Smelter Look-up'!$J:$J,0))</f>
        <v>#N/A</v>
      </c>
      <c r="X1302" s="171">
        <f t="shared" ca="1" si="60"/>
        <v>0</v>
      </c>
      <c r="AB1302" s="171" t="str">
        <f t="shared" ca="1" si="61"/>
        <v/>
      </c>
    </row>
    <row r="1303" spans="1:28" s="171" customFormat="1" ht="20.45">
      <c r="A1303" s="156"/>
      <c r="B1303" s="150" t="str">
        <f ca="1">IF(LEN(A1303)=0,"",INDEX('Smelter Look-up'!$A:$A,MATCH($A1303,'Smelter Look-up'!$E:$E,0)))</f>
        <v/>
      </c>
      <c r="C1303" s="153" t="str">
        <f ca="1">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 ca="1">IF(C1303="",NA(),MATCH($B1303&amp;$C1303,'Smelter Look-up'!$J:$J,0))</f>
        <v>#N/A</v>
      </c>
      <c r="X1303" s="171">
        <f t="shared" ca="1" si="60"/>
        <v>0</v>
      </c>
      <c r="AB1303" s="171" t="str">
        <f t="shared" ca="1" si="61"/>
        <v/>
      </c>
    </row>
    <row r="1304" spans="1:28" s="171" customFormat="1" ht="20.45">
      <c r="A1304" s="156"/>
      <c r="B1304" s="150" t="str">
        <f ca="1">IF(LEN(A1304)=0,"",INDEX('Smelter Look-up'!$A:$A,MATCH($A1304,'Smelter Look-up'!$E:$E,0)))</f>
        <v/>
      </c>
      <c r="C1304" s="153" t="str">
        <f ca="1">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 ca="1">IF(C1304="",NA(),MATCH($B1304&amp;$C1304,'Smelter Look-up'!$J:$J,0))</f>
        <v>#N/A</v>
      </c>
      <c r="X1304" s="171">
        <f t="shared" ca="1" si="60"/>
        <v>0</v>
      </c>
      <c r="AB1304" s="171" t="str">
        <f t="shared" ca="1" si="61"/>
        <v/>
      </c>
    </row>
    <row r="1305" spans="1:28" s="171" customFormat="1" ht="20.45">
      <c r="A1305" s="156"/>
      <c r="B1305" s="150" t="str">
        <f ca="1">IF(LEN(A1305)=0,"",INDEX('Smelter Look-up'!$A:$A,MATCH($A1305,'Smelter Look-up'!$E:$E,0)))</f>
        <v/>
      </c>
      <c r="C1305" s="153" t="str">
        <f ca="1">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 ca="1">IF(C1305="",NA(),MATCH($B1305&amp;$C1305,'Smelter Look-up'!$J:$J,0))</f>
        <v>#N/A</v>
      </c>
      <c r="X1305" s="171">
        <f t="shared" ca="1" si="60"/>
        <v>0</v>
      </c>
      <c r="AB1305" s="171" t="str">
        <f t="shared" ca="1" si="61"/>
        <v/>
      </c>
    </row>
    <row r="1306" spans="1:28" s="171" customFormat="1" ht="20.45">
      <c r="A1306" s="156"/>
      <c r="B1306" s="150" t="str">
        <f ca="1">IF(LEN(A1306)=0,"",INDEX('Smelter Look-up'!$A:$A,MATCH($A1306,'Smelter Look-up'!$E:$E,0)))</f>
        <v/>
      </c>
      <c r="C1306" s="153" t="str">
        <f ca="1">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 ca="1">IF(C1306="",NA(),MATCH($B1306&amp;$C1306,'Smelter Look-up'!$J:$J,0))</f>
        <v>#N/A</v>
      </c>
      <c r="X1306" s="171">
        <f t="shared" ca="1" si="60"/>
        <v>0</v>
      </c>
      <c r="AB1306" s="171" t="str">
        <f t="shared" ca="1" si="61"/>
        <v/>
      </c>
    </row>
    <row r="1307" spans="1:28" s="171" customFormat="1" ht="20.45">
      <c r="A1307" s="156"/>
      <c r="B1307" s="150" t="str">
        <f ca="1">IF(LEN(A1307)=0,"",INDEX('Smelter Look-up'!$A:$A,MATCH($A1307,'Smelter Look-up'!$E:$E,0)))</f>
        <v/>
      </c>
      <c r="C1307" s="153" t="str">
        <f ca="1">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 ca="1">IF(C1307="",NA(),MATCH($B1307&amp;$C1307,'Smelter Look-up'!$J:$J,0))</f>
        <v>#N/A</v>
      </c>
      <c r="X1307" s="171">
        <f t="shared" ca="1" si="60"/>
        <v>0</v>
      </c>
      <c r="AB1307" s="171" t="str">
        <f t="shared" ca="1" si="61"/>
        <v/>
      </c>
    </row>
    <row r="1308" spans="1:28" s="171" customFormat="1" ht="20.45">
      <c r="A1308" s="156"/>
      <c r="B1308" s="150" t="str">
        <f ca="1">IF(LEN(A1308)=0,"",INDEX('Smelter Look-up'!$A:$A,MATCH($A1308,'Smelter Look-up'!$E:$E,0)))</f>
        <v/>
      </c>
      <c r="C1308" s="153" t="str">
        <f ca="1">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 ca="1">IF(C1308="",NA(),MATCH($B1308&amp;$C1308,'Smelter Look-up'!$J:$J,0))</f>
        <v>#N/A</v>
      </c>
      <c r="X1308" s="171">
        <f t="shared" ca="1" si="60"/>
        <v>0</v>
      </c>
      <c r="AB1308" s="171" t="str">
        <f t="shared" ca="1" si="61"/>
        <v/>
      </c>
    </row>
    <row r="1309" spans="1:28" s="171" customFormat="1" ht="20.45">
      <c r="A1309" s="156"/>
      <c r="B1309" s="150" t="str">
        <f ca="1">IF(LEN(A1309)=0,"",INDEX('Smelter Look-up'!$A:$A,MATCH($A1309,'Smelter Look-up'!$E:$E,0)))</f>
        <v/>
      </c>
      <c r="C1309" s="153" t="str">
        <f ca="1">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 ca="1">IF(C1309="",NA(),MATCH($B1309&amp;$C1309,'Smelter Look-up'!$J:$J,0))</f>
        <v>#N/A</v>
      </c>
      <c r="X1309" s="171">
        <f t="shared" ca="1" si="60"/>
        <v>0</v>
      </c>
      <c r="AB1309" s="171" t="str">
        <f t="shared" ca="1" si="61"/>
        <v/>
      </c>
    </row>
    <row r="1310" spans="1:28" s="171" customFormat="1" ht="20.45">
      <c r="A1310" s="156"/>
      <c r="B1310" s="150" t="str">
        <f ca="1">IF(LEN(A1310)=0,"",INDEX('Smelter Look-up'!$A:$A,MATCH($A1310,'Smelter Look-up'!$E:$E,0)))</f>
        <v/>
      </c>
      <c r="C1310" s="153" t="str">
        <f ca="1">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 ca="1">IF(C1310="",NA(),MATCH($B1310&amp;$C1310,'Smelter Look-up'!$J:$J,0))</f>
        <v>#N/A</v>
      </c>
      <c r="X1310" s="171">
        <f t="shared" ca="1" si="60"/>
        <v>0</v>
      </c>
      <c r="AB1310" s="171" t="str">
        <f t="shared" ca="1" si="61"/>
        <v/>
      </c>
    </row>
    <row r="1311" spans="1:28" s="171" customFormat="1" ht="20.45">
      <c r="A1311" s="156"/>
      <c r="B1311" s="150" t="str">
        <f ca="1">IF(LEN(A1311)=0,"",INDEX('Smelter Look-up'!$A:$A,MATCH($A1311,'Smelter Look-up'!$E:$E,0)))</f>
        <v/>
      </c>
      <c r="C1311" s="153" t="str">
        <f ca="1">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 ca="1">IF(C1311="",NA(),MATCH($B1311&amp;$C1311,'Smelter Look-up'!$J:$J,0))</f>
        <v>#N/A</v>
      </c>
      <c r="X1311" s="171">
        <f t="shared" ca="1" si="60"/>
        <v>0</v>
      </c>
      <c r="AB1311" s="171" t="str">
        <f t="shared" ca="1" si="61"/>
        <v/>
      </c>
    </row>
    <row r="1312" spans="1:28" s="171" customFormat="1" ht="20.45">
      <c r="A1312" s="156"/>
      <c r="B1312" s="150" t="str">
        <f ca="1">IF(LEN(A1312)=0,"",INDEX('Smelter Look-up'!$A:$A,MATCH($A1312,'Smelter Look-up'!$E:$E,0)))</f>
        <v/>
      </c>
      <c r="C1312" s="153" t="str">
        <f ca="1">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 ca="1">IF(C1312="",NA(),MATCH($B1312&amp;$C1312,'Smelter Look-up'!$J:$J,0))</f>
        <v>#N/A</v>
      </c>
      <c r="X1312" s="171">
        <f t="shared" ca="1" si="60"/>
        <v>0</v>
      </c>
      <c r="AB1312" s="171" t="str">
        <f t="shared" ca="1" si="61"/>
        <v/>
      </c>
    </row>
    <row r="1313" spans="1:28" s="171" customFormat="1" ht="20.45">
      <c r="A1313" s="156"/>
      <c r="B1313" s="150" t="str">
        <f ca="1">IF(LEN(A1313)=0,"",INDEX('Smelter Look-up'!$A:$A,MATCH($A1313,'Smelter Look-up'!$E:$E,0)))</f>
        <v/>
      </c>
      <c r="C1313" s="153" t="str">
        <f ca="1">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 ca="1">IF(C1313="",NA(),MATCH($B1313&amp;$C1313,'Smelter Look-up'!$J:$J,0))</f>
        <v>#N/A</v>
      </c>
      <c r="X1313" s="171">
        <f t="shared" ca="1" si="60"/>
        <v>0</v>
      </c>
      <c r="AB1313" s="171" t="str">
        <f t="shared" ca="1" si="61"/>
        <v/>
      </c>
    </row>
    <row r="1314" spans="1:28" s="171" customFormat="1" ht="20.45">
      <c r="A1314" s="156"/>
      <c r="B1314" s="150" t="str">
        <f ca="1">IF(LEN(A1314)=0,"",INDEX('Smelter Look-up'!$A:$A,MATCH($A1314,'Smelter Look-up'!$E:$E,0)))</f>
        <v/>
      </c>
      <c r="C1314" s="153" t="str">
        <f ca="1">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 ca="1">IF(C1314="",NA(),MATCH($B1314&amp;$C1314,'Smelter Look-up'!$J:$J,0))</f>
        <v>#N/A</v>
      </c>
      <c r="X1314" s="171">
        <f t="shared" ca="1" si="60"/>
        <v>0</v>
      </c>
      <c r="AB1314" s="171" t="str">
        <f t="shared" ca="1" si="61"/>
        <v/>
      </c>
    </row>
    <row r="1315" spans="1:28" s="171" customFormat="1" ht="20.45">
      <c r="A1315" s="156"/>
      <c r="B1315" s="150" t="str">
        <f ca="1">IF(LEN(A1315)=0,"",INDEX('Smelter Look-up'!$A:$A,MATCH($A1315,'Smelter Look-up'!$E:$E,0)))</f>
        <v/>
      </c>
      <c r="C1315" s="153" t="str">
        <f ca="1">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 ca="1">IF(C1315="",NA(),MATCH($B1315&amp;$C1315,'Smelter Look-up'!$J:$J,0))</f>
        <v>#N/A</v>
      </c>
      <c r="X1315" s="171">
        <f t="shared" ca="1" si="60"/>
        <v>0</v>
      </c>
      <c r="AB1315" s="171" t="str">
        <f t="shared" ca="1" si="61"/>
        <v/>
      </c>
    </row>
    <row r="1316" spans="1:28" s="171" customFormat="1" ht="20.45">
      <c r="A1316" s="156"/>
      <c r="B1316" s="150" t="str">
        <f ca="1">IF(LEN(A1316)=0,"",INDEX('Smelter Look-up'!$A:$A,MATCH($A1316,'Smelter Look-up'!$E:$E,0)))</f>
        <v/>
      </c>
      <c r="C1316" s="153" t="str">
        <f ca="1">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 ca="1">IF(C1316="",NA(),MATCH($B1316&amp;$C1316,'Smelter Look-up'!$J:$J,0))</f>
        <v>#N/A</v>
      </c>
      <c r="X1316" s="171">
        <f t="shared" ca="1" si="60"/>
        <v>0</v>
      </c>
      <c r="AB1316" s="171" t="str">
        <f t="shared" ca="1" si="61"/>
        <v/>
      </c>
    </row>
    <row r="1317" spans="1:28" s="171" customFormat="1" ht="20.45">
      <c r="A1317" s="156"/>
      <c r="B1317" s="150" t="str">
        <f ca="1">IF(LEN(A1317)=0,"",INDEX('Smelter Look-up'!$A:$A,MATCH($A1317,'Smelter Look-up'!$E:$E,0)))</f>
        <v/>
      </c>
      <c r="C1317" s="153" t="str">
        <f ca="1">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 ca="1">IF(C1317="",NA(),MATCH($B1317&amp;$C1317,'Smelter Look-up'!$J:$J,0))</f>
        <v>#N/A</v>
      </c>
      <c r="X1317" s="171">
        <f t="shared" ca="1" si="60"/>
        <v>0</v>
      </c>
      <c r="AB1317" s="171" t="str">
        <f t="shared" ca="1" si="61"/>
        <v/>
      </c>
    </row>
    <row r="1318" spans="1:28" s="171" customFormat="1" ht="20.45">
      <c r="A1318" s="156"/>
      <c r="B1318" s="150" t="str">
        <f ca="1">IF(LEN(A1318)=0,"",INDEX('Smelter Look-up'!$A:$A,MATCH($A1318,'Smelter Look-up'!$E:$E,0)))</f>
        <v/>
      </c>
      <c r="C1318" s="153" t="str">
        <f ca="1">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 ca="1">IF(C1318="",NA(),MATCH($B1318&amp;$C1318,'Smelter Look-up'!$J:$J,0))</f>
        <v>#N/A</v>
      </c>
      <c r="X1318" s="171">
        <f t="shared" ca="1" si="60"/>
        <v>0</v>
      </c>
      <c r="AB1318" s="171" t="str">
        <f t="shared" ca="1" si="61"/>
        <v/>
      </c>
    </row>
    <row r="1319" spans="1:28" s="171" customFormat="1" ht="20.45">
      <c r="A1319" s="156"/>
      <c r="B1319" s="150" t="str">
        <f ca="1">IF(LEN(A1319)=0,"",INDEX('Smelter Look-up'!$A:$A,MATCH($A1319,'Smelter Look-up'!$E:$E,0)))</f>
        <v/>
      </c>
      <c r="C1319" s="153" t="str">
        <f ca="1">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 ca="1">IF(C1319="",NA(),MATCH($B1319&amp;$C1319,'Smelter Look-up'!$J:$J,0))</f>
        <v>#N/A</v>
      </c>
      <c r="X1319" s="171">
        <f t="shared" ca="1" si="60"/>
        <v>0</v>
      </c>
      <c r="AB1319" s="171" t="str">
        <f t="shared" ca="1" si="61"/>
        <v/>
      </c>
    </row>
    <row r="1320" spans="1:28" s="171" customFormat="1" ht="20.45">
      <c r="A1320" s="156"/>
      <c r="B1320" s="150" t="str">
        <f ca="1">IF(LEN(A1320)=0,"",INDEX('Smelter Look-up'!$A:$A,MATCH($A1320,'Smelter Look-up'!$E:$E,0)))</f>
        <v/>
      </c>
      <c r="C1320" s="153" t="str">
        <f ca="1">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 ca="1">IF(C1320="",NA(),MATCH($B1320&amp;$C1320,'Smelter Look-up'!$J:$J,0))</f>
        <v>#N/A</v>
      </c>
      <c r="X1320" s="171">
        <f t="shared" ca="1" si="60"/>
        <v>0</v>
      </c>
      <c r="AB1320" s="171" t="str">
        <f t="shared" ca="1" si="61"/>
        <v/>
      </c>
    </row>
    <row r="1321" spans="1:28" s="171" customFormat="1" ht="20.45">
      <c r="A1321" s="156"/>
      <c r="B1321" s="150" t="str">
        <f ca="1">IF(LEN(A1321)=0,"",INDEX('Smelter Look-up'!$A:$A,MATCH($A1321,'Smelter Look-up'!$E:$E,0)))</f>
        <v/>
      </c>
      <c r="C1321" s="153" t="str">
        <f ca="1">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 ca="1">IF(C1321="",NA(),MATCH($B1321&amp;$C1321,'Smelter Look-up'!$J:$J,0))</f>
        <v>#N/A</v>
      </c>
      <c r="X1321" s="171">
        <f t="shared" ca="1" si="60"/>
        <v>0</v>
      </c>
      <c r="AB1321" s="171" t="str">
        <f t="shared" ca="1" si="61"/>
        <v/>
      </c>
    </row>
    <row r="1322" spans="1:28" s="171" customFormat="1" ht="20.45">
      <c r="A1322" s="156"/>
      <c r="B1322" s="150" t="str">
        <f ca="1">IF(LEN(A1322)=0,"",INDEX('Smelter Look-up'!$A:$A,MATCH($A1322,'Smelter Look-up'!$E:$E,0)))</f>
        <v/>
      </c>
      <c r="C1322" s="153" t="str">
        <f ca="1">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 ca="1">IF(C1322="",NA(),MATCH($B1322&amp;$C1322,'Smelter Look-up'!$J:$J,0))</f>
        <v>#N/A</v>
      </c>
      <c r="X1322" s="171">
        <f t="shared" ca="1" si="60"/>
        <v>0</v>
      </c>
      <c r="AB1322" s="171" t="str">
        <f t="shared" ca="1" si="61"/>
        <v/>
      </c>
    </row>
    <row r="1323" spans="1:28" s="171" customFormat="1" ht="20.45">
      <c r="A1323" s="156"/>
      <c r="B1323" s="150" t="str">
        <f ca="1">IF(LEN(A1323)=0,"",INDEX('Smelter Look-up'!$A:$A,MATCH($A1323,'Smelter Look-up'!$E:$E,0)))</f>
        <v/>
      </c>
      <c r="C1323" s="153" t="str">
        <f ca="1">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 ca="1">IF(C1323="",NA(),MATCH($B1323&amp;$C1323,'Smelter Look-up'!$J:$J,0))</f>
        <v>#N/A</v>
      </c>
      <c r="X1323" s="171">
        <f t="shared" ca="1" si="60"/>
        <v>0</v>
      </c>
      <c r="AB1323" s="171" t="str">
        <f t="shared" ca="1" si="61"/>
        <v/>
      </c>
    </row>
    <row r="1324" spans="1:28" s="171" customFormat="1" ht="20.45">
      <c r="A1324" s="156"/>
      <c r="B1324" s="150" t="str">
        <f ca="1">IF(LEN(A1324)=0,"",INDEX('Smelter Look-up'!$A:$A,MATCH($A1324,'Smelter Look-up'!$E:$E,0)))</f>
        <v/>
      </c>
      <c r="C1324" s="153" t="str">
        <f ca="1">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 ca="1">IF(C1324="",NA(),MATCH($B1324&amp;$C1324,'Smelter Look-up'!$J:$J,0))</f>
        <v>#N/A</v>
      </c>
      <c r="X1324" s="171">
        <f t="shared" ca="1" si="60"/>
        <v>0</v>
      </c>
      <c r="AB1324" s="171" t="str">
        <f t="shared" ca="1" si="61"/>
        <v/>
      </c>
    </row>
    <row r="1325" spans="1:28" s="171" customFormat="1" ht="20.45">
      <c r="A1325" s="156"/>
      <c r="B1325" s="150" t="str">
        <f ca="1">IF(LEN(A1325)=0,"",INDEX('Smelter Look-up'!$A:$A,MATCH($A1325,'Smelter Look-up'!$E:$E,0)))</f>
        <v/>
      </c>
      <c r="C1325" s="153" t="str">
        <f ca="1">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 ca="1">IF(C1325="",NA(),MATCH($B1325&amp;$C1325,'Smelter Look-up'!$J:$J,0))</f>
        <v>#N/A</v>
      </c>
      <c r="X1325" s="171">
        <f t="shared" ca="1" si="60"/>
        <v>0</v>
      </c>
      <c r="AB1325" s="171" t="str">
        <f t="shared" ca="1" si="61"/>
        <v/>
      </c>
    </row>
    <row r="1326" spans="1:28" s="171" customFormat="1" ht="20.45">
      <c r="A1326" s="156"/>
      <c r="B1326" s="150" t="str">
        <f ca="1">IF(LEN(A1326)=0,"",INDEX('Smelter Look-up'!$A:$A,MATCH($A1326,'Smelter Look-up'!$E:$E,0)))</f>
        <v/>
      </c>
      <c r="C1326" s="153" t="str">
        <f ca="1">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 ca="1">IF(C1326="",NA(),MATCH($B1326&amp;$C1326,'Smelter Look-up'!$J:$J,0))</f>
        <v>#N/A</v>
      </c>
      <c r="X1326" s="171">
        <f t="shared" ca="1" si="60"/>
        <v>0</v>
      </c>
      <c r="AB1326" s="171" t="str">
        <f t="shared" ca="1" si="61"/>
        <v/>
      </c>
    </row>
    <row r="1327" spans="1:28" s="171" customFormat="1" ht="20.45">
      <c r="A1327" s="156"/>
      <c r="B1327" s="150" t="str">
        <f ca="1">IF(LEN(A1327)=0,"",INDEX('Smelter Look-up'!$A:$A,MATCH($A1327,'Smelter Look-up'!$E:$E,0)))</f>
        <v/>
      </c>
      <c r="C1327" s="153" t="str">
        <f ca="1">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 ca="1">IF(C1327="",NA(),MATCH($B1327&amp;$C1327,'Smelter Look-up'!$J:$J,0))</f>
        <v>#N/A</v>
      </c>
      <c r="X1327" s="171">
        <f t="shared" ca="1" si="60"/>
        <v>0</v>
      </c>
      <c r="AB1327" s="171" t="str">
        <f t="shared" ca="1" si="61"/>
        <v/>
      </c>
    </row>
    <row r="1328" spans="1:28" s="171" customFormat="1" ht="20.45">
      <c r="A1328" s="156"/>
      <c r="B1328" s="150" t="str">
        <f ca="1">IF(LEN(A1328)=0,"",INDEX('Smelter Look-up'!$A:$A,MATCH($A1328,'Smelter Look-up'!$E:$E,0)))</f>
        <v/>
      </c>
      <c r="C1328" s="153" t="str">
        <f ca="1">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 ca="1">IF(C1328="",NA(),MATCH($B1328&amp;$C1328,'Smelter Look-up'!$J:$J,0))</f>
        <v>#N/A</v>
      </c>
      <c r="X1328" s="171">
        <f t="shared" ca="1" si="60"/>
        <v>0</v>
      </c>
      <c r="AB1328" s="171" t="str">
        <f t="shared" ca="1" si="61"/>
        <v/>
      </c>
    </row>
    <row r="1329" spans="1:28" s="171" customFormat="1" ht="20.45">
      <c r="A1329" s="156"/>
      <c r="B1329" s="150" t="str">
        <f ca="1">IF(LEN(A1329)=0,"",INDEX('Smelter Look-up'!$A:$A,MATCH($A1329,'Smelter Look-up'!$E:$E,0)))</f>
        <v/>
      </c>
      <c r="C1329" s="153" t="str">
        <f ca="1">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 ca="1">IF(C1329="",NA(),MATCH($B1329&amp;$C1329,'Smelter Look-up'!$J:$J,0))</f>
        <v>#N/A</v>
      </c>
      <c r="X1329" s="171">
        <f t="shared" ca="1" si="60"/>
        <v>0</v>
      </c>
      <c r="AB1329" s="171" t="str">
        <f t="shared" ca="1" si="61"/>
        <v/>
      </c>
    </row>
    <row r="1330" spans="1:28" s="171" customFormat="1" ht="20.45">
      <c r="A1330" s="156"/>
      <c r="B1330" s="150" t="str">
        <f ca="1">IF(LEN(A1330)=0,"",INDEX('Smelter Look-up'!$A:$A,MATCH($A1330,'Smelter Look-up'!$E:$E,0)))</f>
        <v/>
      </c>
      <c r="C1330" s="153" t="str">
        <f ca="1">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 ca="1">IF(C1330="",NA(),MATCH($B1330&amp;$C1330,'Smelter Look-up'!$J:$J,0))</f>
        <v>#N/A</v>
      </c>
      <c r="X1330" s="171">
        <f t="shared" ca="1" si="60"/>
        <v>0</v>
      </c>
      <c r="AB1330" s="171" t="str">
        <f t="shared" ca="1" si="61"/>
        <v/>
      </c>
    </row>
    <row r="1331" spans="1:28" s="171" customFormat="1" ht="20.45">
      <c r="A1331" s="156"/>
      <c r="B1331" s="150" t="str">
        <f ca="1">IF(LEN(A1331)=0,"",INDEX('Smelter Look-up'!$A:$A,MATCH($A1331,'Smelter Look-up'!$E:$E,0)))</f>
        <v/>
      </c>
      <c r="C1331" s="153" t="str">
        <f ca="1">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 ca="1">IF(C1331="",NA(),MATCH($B1331&amp;$C1331,'Smelter Look-up'!$J:$J,0))</f>
        <v>#N/A</v>
      </c>
      <c r="X1331" s="171">
        <f t="shared" ca="1" si="60"/>
        <v>0</v>
      </c>
      <c r="AB1331" s="171" t="str">
        <f t="shared" ca="1" si="61"/>
        <v/>
      </c>
    </row>
    <row r="1332" spans="1:28" s="171" customFormat="1" ht="20.45">
      <c r="A1332" s="156"/>
      <c r="B1332" s="150" t="str">
        <f ca="1">IF(LEN(A1332)=0,"",INDEX('Smelter Look-up'!$A:$A,MATCH($A1332,'Smelter Look-up'!$E:$E,0)))</f>
        <v/>
      </c>
      <c r="C1332" s="153" t="str">
        <f ca="1">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 ca="1">IF(C1332="",NA(),MATCH($B1332&amp;$C1332,'Smelter Look-up'!$J:$J,0))</f>
        <v>#N/A</v>
      </c>
      <c r="X1332" s="171">
        <f t="shared" ca="1" si="60"/>
        <v>0</v>
      </c>
      <c r="AB1332" s="171" t="str">
        <f t="shared" ca="1" si="61"/>
        <v/>
      </c>
    </row>
    <row r="1333" spans="1:28" s="171" customFormat="1" ht="20.45">
      <c r="A1333" s="156"/>
      <c r="B1333" s="150" t="str">
        <f ca="1">IF(LEN(A1333)=0,"",INDEX('Smelter Look-up'!$A:$A,MATCH($A1333,'Smelter Look-up'!$E:$E,0)))</f>
        <v/>
      </c>
      <c r="C1333" s="153" t="str">
        <f ca="1">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 ca="1">IF(C1333="",NA(),MATCH($B1333&amp;$C1333,'Smelter Look-up'!$J:$J,0))</f>
        <v>#N/A</v>
      </c>
      <c r="X1333" s="171">
        <f t="shared" ca="1" si="60"/>
        <v>0</v>
      </c>
      <c r="AB1333" s="171" t="str">
        <f t="shared" ca="1" si="61"/>
        <v/>
      </c>
    </row>
    <row r="1334" spans="1:28" s="171" customFormat="1" ht="20.45">
      <c r="A1334" s="156"/>
      <c r="B1334" s="150" t="str">
        <f ca="1">IF(LEN(A1334)=0,"",INDEX('Smelter Look-up'!$A:$A,MATCH($A1334,'Smelter Look-up'!$E:$E,0)))</f>
        <v/>
      </c>
      <c r="C1334" s="153" t="str">
        <f ca="1">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 ca="1">IF(C1334="",NA(),MATCH($B1334&amp;$C1334,'Smelter Look-up'!$J:$J,0))</f>
        <v>#N/A</v>
      </c>
      <c r="X1334" s="171">
        <f t="shared" ca="1" si="60"/>
        <v>0</v>
      </c>
      <c r="AB1334" s="171" t="str">
        <f t="shared" ca="1" si="61"/>
        <v/>
      </c>
    </row>
    <row r="1335" spans="1:28" s="171" customFormat="1" ht="20.45">
      <c r="A1335" s="156"/>
      <c r="B1335" s="150" t="str">
        <f ca="1">IF(LEN(A1335)=0,"",INDEX('Smelter Look-up'!$A:$A,MATCH($A1335,'Smelter Look-up'!$E:$E,0)))</f>
        <v/>
      </c>
      <c r="C1335" s="153" t="str">
        <f ca="1">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 ca="1">IF(C1335="",NA(),MATCH($B1335&amp;$C1335,'Smelter Look-up'!$J:$J,0))</f>
        <v>#N/A</v>
      </c>
      <c r="X1335" s="171">
        <f t="shared" ca="1" si="60"/>
        <v>0</v>
      </c>
      <c r="AB1335" s="171" t="str">
        <f t="shared" ca="1" si="61"/>
        <v/>
      </c>
    </row>
    <row r="1336" spans="1:28" s="171" customFormat="1" ht="20.45">
      <c r="A1336" s="156"/>
      <c r="B1336" s="150" t="str">
        <f ca="1">IF(LEN(A1336)=0,"",INDEX('Smelter Look-up'!$A:$A,MATCH($A1336,'Smelter Look-up'!$E:$E,0)))</f>
        <v/>
      </c>
      <c r="C1336" s="153" t="str">
        <f ca="1">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 ca="1">IF(C1336="",NA(),MATCH($B1336&amp;$C1336,'Smelter Look-up'!$J:$J,0))</f>
        <v>#N/A</v>
      </c>
      <c r="X1336" s="171">
        <f t="shared" ca="1" si="60"/>
        <v>0</v>
      </c>
      <c r="AB1336" s="171" t="str">
        <f t="shared" ca="1" si="61"/>
        <v/>
      </c>
    </row>
    <row r="1337" spans="1:28" s="171" customFormat="1" ht="20.45">
      <c r="A1337" s="156"/>
      <c r="B1337" s="150" t="str">
        <f ca="1">IF(LEN(A1337)=0,"",INDEX('Smelter Look-up'!$A:$A,MATCH($A1337,'Smelter Look-up'!$E:$E,0)))</f>
        <v/>
      </c>
      <c r="C1337" s="153" t="str">
        <f ca="1">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 ca="1">IF(C1337="",NA(),MATCH($B1337&amp;$C1337,'Smelter Look-up'!$J:$J,0))</f>
        <v>#N/A</v>
      </c>
      <c r="X1337" s="171">
        <f t="shared" ca="1" si="60"/>
        <v>0</v>
      </c>
      <c r="AB1337" s="171" t="str">
        <f t="shared" ca="1" si="61"/>
        <v/>
      </c>
    </row>
    <row r="1338" spans="1:28" s="171" customFormat="1" ht="20.45">
      <c r="A1338" s="156"/>
      <c r="B1338" s="150" t="str">
        <f ca="1">IF(LEN(A1338)=0,"",INDEX('Smelter Look-up'!$A:$A,MATCH($A1338,'Smelter Look-up'!$E:$E,0)))</f>
        <v/>
      </c>
      <c r="C1338" s="153" t="str">
        <f ca="1">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 ca="1">IF(C1338="",NA(),MATCH($B1338&amp;$C1338,'Smelter Look-up'!$J:$J,0))</f>
        <v>#N/A</v>
      </c>
      <c r="X1338" s="171">
        <f t="shared" ca="1" si="60"/>
        <v>0</v>
      </c>
      <c r="AB1338" s="171" t="str">
        <f t="shared" ca="1" si="61"/>
        <v/>
      </c>
    </row>
    <row r="1339" spans="1:28" s="171" customFormat="1" ht="20.45">
      <c r="A1339" s="156"/>
      <c r="B1339" s="150" t="str">
        <f ca="1">IF(LEN(A1339)=0,"",INDEX('Smelter Look-up'!$A:$A,MATCH($A1339,'Smelter Look-up'!$E:$E,0)))</f>
        <v/>
      </c>
      <c r="C1339" s="153" t="str">
        <f ca="1">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 ca="1">IF(C1339="",NA(),MATCH($B1339&amp;$C1339,'Smelter Look-up'!$J:$J,0))</f>
        <v>#N/A</v>
      </c>
      <c r="X1339" s="171">
        <f t="shared" ca="1" si="60"/>
        <v>0</v>
      </c>
      <c r="AB1339" s="171" t="str">
        <f t="shared" ca="1" si="61"/>
        <v/>
      </c>
    </row>
    <row r="1340" spans="1:28" s="171" customFormat="1" ht="20.45">
      <c r="A1340" s="156"/>
      <c r="B1340" s="150" t="str">
        <f ca="1">IF(LEN(A1340)=0,"",INDEX('Smelter Look-up'!$A:$A,MATCH($A1340,'Smelter Look-up'!$E:$E,0)))</f>
        <v/>
      </c>
      <c r="C1340" s="153" t="str">
        <f ca="1">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 ca="1">IF(C1340="",NA(),MATCH($B1340&amp;$C1340,'Smelter Look-up'!$J:$J,0))</f>
        <v>#N/A</v>
      </c>
      <c r="X1340" s="171">
        <f t="shared" ca="1" si="60"/>
        <v>0</v>
      </c>
      <c r="AB1340" s="171" t="str">
        <f t="shared" ca="1" si="61"/>
        <v/>
      </c>
    </row>
    <row r="1341" spans="1:28" s="171" customFormat="1" ht="20.45">
      <c r="A1341" s="156"/>
      <c r="B1341" s="150" t="str">
        <f ca="1">IF(LEN(A1341)=0,"",INDEX('Smelter Look-up'!$A:$A,MATCH($A1341,'Smelter Look-up'!$E:$E,0)))</f>
        <v/>
      </c>
      <c r="C1341" s="153" t="str">
        <f ca="1">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 ca="1">IF(C1341="",NA(),MATCH($B1341&amp;$C1341,'Smelter Look-up'!$J:$J,0))</f>
        <v>#N/A</v>
      </c>
      <c r="X1341" s="171">
        <f t="shared" ca="1" si="60"/>
        <v>0</v>
      </c>
      <c r="AB1341" s="171" t="str">
        <f t="shared" ca="1" si="61"/>
        <v/>
      </c>
    </row>
    <row r="1342" spans="1:28" s="171" customFormat="1" ht="20.45">
      <c r="A1342" s="156"/>
      <c r="B1342" s="150" t="str">
        <f ca="1">IF(LEN(A1342)=0,"",INDEX('Smelter Look-up'!$A:$A,MATCH($A1342,'Smelter Look-up'!$E:$E,0)))</f>
        <v/>
      </c>
      <c r="C1342" s="153" t="str">
        <f ca="1">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 ca="1">IF(C1342="",NA(),MATCH($B1342&amp;$C1342,'Smelter Look-up'!$J:$J,0))</f>
        <v>#N/A</v>
      </c>
      <c r="X1342" s="171">
        <f t="shared" ca="1" si="60"/>
        <v>0</v>
      </c>
      <c r="AB1342" s="171" t="str">
        <f t="shared" ca="1" si="61"/>
        <v/>
      </c>
    </row>
    <row r="1343" spans="1:28" s="171" customFormat="1" ht="20.45">
      <c r="A1343" s="156"/>
      <c r="B1343" s="150" t="str">
        <f ca="1">IF(LEN(A1343)=0,"",INDEX('Smelter Look-up'!$A:$A,MATCH($A1343,'Smelter Look-up'!$E:$E,0)))</f>
        <v/>
      </c>
      <c r="C1343" s="153" t="str">
        <f ca="1">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 ca="1">IF(C1343="",NA(),MATCH($B1343&amp;$C1343,'Smelter Look-up'!$J:$J,0))</f>
        <v>#N/A</v>
      </c>
      <c r="X1343" s="171">
        <f t="shared" ref="X1343:X1406" ca="1" si="63">IF(AND(C1343="Smelter not listed",OR(LEN(D1343)=0,LEN(E1343)=0)),1,0)</f>
        <v>0</v>
      </c>
      <c r="AB1343" s="171" t="str">
        <f t="shared" ref="AB1343:AB1406" ca="1" si="64">B1343&amp;C1343</f>
        <v/>
      </c>
    </row>
    <row r="1344" spans="1:28" s="171" customFormat="1" ht="20.45">
      <c r="A1344" s="156"/>
      <c r="B1344" s="150" t="str">
        <f ca="1">IF(LEN(A1344)=0,"",INDEX('Smelter Look-up'!$A:$A,MATCH($A1344,'Smelter Look-up'!$E:$E,0)))</f>
        <v/>
      </c>
      <c r="C1344" s="153" t="str">
        <f ca="1">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 ca="1">IF(C1344="",NA(),MATCH($B1344&amp;$C1344,'Smelter Look-up'!$J:$J,0))</f>
        <v>#N/A</v>
      </c>
      <c r="X1344" s="171">
        <f t="shared" ca="1" si="63"/>
        <v>0</v>
      </c>
      <c r="AB1344" s="171" t="str">
        <f t="shared" ca="1" si="64"/>
        <v/>
      </c>
    </row>
    <row r="1345" spans="1:28" s="171" customFormat="1" ht="20.45">
      <c r="A1345" s="156"/>
      <c r="B1345" s="150" t="str">
        <f ca="1">IF(LEN(A1345)=0,"",INDEX('Smelter Look-up'!$A:$A,MATCH($A1345,'Smelter Look-up'!$E:$E,0)))</f>
        <v/>
      </c>
      <c r="C1345" s="153" t="str">
        <f ca="1">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 ca="1">IF(C1345="",NA(),MATCH($B1345&amp;$C1345,'Smelter Look-up'!$J:$J,0))</f>
        <v>#N/A</v>
      </c>
      <c r="X1345" s="171">
        <f t="shared" ca="1" si="63"/>
        <v>0</v>
      </c>
      <c r="AB1345" s="171" t="str">
        <f t="shared" ca="1" si="64"/>
        <v/>
      </c>
    </row>
    <row r="1346" spans="1:28" s="171" customFormat="1" ht="20.45">
      <c r="A1346" s="156"/>
      <c r="B1346" s="150" t="str">
        <f ca="1">IF(LEN(A1346)=0,"",INDEX('Smelter Look-up'!$A:$A,MATCH($A1346,'Smelter Look-up'!$E:$E,0)))</f>
        <v/>
      </c>
      <c r="C1346" s="153" t="str">
        <f ca="1">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 ca="1">IF(C1346="",NA(),MATCH($B1346&amp;$C1346,'Smelter Look-up'!$J:$J,0))</f>
        <v>#N/A</v>
      </c>
      <c r="X1346" s="171">
        <f t="shared" ca="1" si="63"/>
        <v>0</v>
      </c>
      <c r="AB1346" s="171" t="str">
        <f t="shared" ca="1" si="64"/>
        <v/>
      </c>
    </row>
    <row r="1347" spans="1:28" s="171" customFormat="1" ht="20.45">
      <c r="A1347" s="156"/>
      <c r="B1347" s="150" t="str">
        <f ca="1">IF(LEN(A1347)=0,"",INDEX('Smelter Look-up'!$A:$A,MATCH($A1347,'Smelter Look-up'!$E:$E,0)))</f>
        <v/>
      </c>
      <c r="C1347" s="153" t="str">
        <f ca="1">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 ca="1">IF(C1347="",NA(),MATCH($B1347&amp;$C1347,'Smelter Look-up'!$J:$J,0))</f>
        <v>#N/A</v>
      </c>
      <c r="X1347" s="171">
        <f t="shared" ca="1" si="63"/>
        <v>0</v>
      </c>
      <c r="AB1347" s="171" t="str">
        <f t="shared" ca="1" si="64"/>
        <v/>
      </c>
    </row>
    <row r="1348" spans="1:28" s="171" customFormat="1" ht="20.45">
      <c r="A1348" s="156"/>
      <c r="B1348" s="150" t="str">
        <f ca="1">IF(LEN(A1348)=0,"",INDEX('Smelter Look-up'!$A:$A,MATCH($A1348,'Smelter Look-up'!$E:$E,0)))</f>
        <v/>
      </c>
      <c r="C1348" s="153" t="str">
        <f ca="1">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 ca="1">IF(C1348="",NA(),MATCH($B1348&amp;$C1348,'Smelter Look-up'!$J:$J,0))</f>
        <v>#N/A</v>
      </c>
      <c r="X1348" s="171">
        <f t="shared" ca="1" si="63"/>
        <v>0</v>
      </c>
      <c r="AB1348" s="171" t="str">
        <f t="shared" ca="1" si="64"/>
        <v/>
      </c>
    </row>
    <row r="1349" spans="1:28" s="171" customFormat="1" ht="20.45">
      <c r="A1349" s="156"/>
      <c r="B1349" s="150" t="str">
        <f ca="1">IF(LEN(A1349)=0,"",INDEX('Smelter Look-up'!$A:$A,MATCH($A1349,'Smelter Look-up'!$E:$E,0)))</f>
        <v/>
      </c>
      <c r="C1349" s="153" t="str">
        <f ca="1">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 ca="1">IF(C1349="",NA(),MATCH($B1349&amp;$C1349,'Smelter Look-up'!$J:$J,0))</f>
        <v>#N/A</v>
      </c>
      <c r="X1349" s="171">
        <f t="shared" ca="1" si="63"/>
        <v>0</v>
      </c>
      <c r="AB1349" s="171" t="str">
        <f t="shared" ca="1" si="64"/>
        <v/>
      </c>
    </row>
    <row r="1350" spans="1:28" s="171" customFormat="1" ht="20.45">
      <c r="A1350" s="156"/>
      <c r="B1350" s="150" t="str">
        <f ca="1">IF(LEN(A1350)=0,"",INDEX('Smelter Look-up'!$A:$A,MATCH($A1350,'Smelter Look-up'!$E:$E,0)))</f>
        <v/>
      </c>
      <c r="C1350" s="153" t="str">
        <f ca="1">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 ca="1">IF(C1350="",NA(),MATCH($B1350&amp;$C1350,'Smelter Look-up'!$J:$J,0))</f>
        <v>#N/A</v>
      </c>
      <c r="X1350" s="171">
        <f t="shared" ca="1" si="63"/>
        <v>0</v>
      </c>
      <c r="AB1350" s="171" t="str">
        <f t="shared" ca="1" si="64"/>
        <v/>
      </c>
    </row>
    <row r="1351" spans="1:28" s="171" customFormat="1" ht="20.45">
      <c r="A1351" s="156"/>
      <c r="B1351" s="150" t="str">
        <f ca="1">IF(LEN(A1351)=0,"",INDEX('Smelter Look-up'!$A:$A,MATCH($A1351,'Smelter Look-up'!$E:$E,0)))</f>
        <v/>
      </c>
      <c r="C1351" s="153" t="str">
        <f ca="1">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 ca="1">IF(C1351="",NA(),MATCH($B1351&amp;$C1351,'Smelter Look-up'!$J:$J,0))</f>
        <v>#N/A</v>
      </c>
      <c r="X1351" s="171">
        <f t="shared" ca="1" si="63"/>
        <v>0</v>
      </c>
      <c r="AB1351" s="171" t="str">
        <f t="shared" ca="1" si="64"/>
        <v/>
      </c>
    </row>
    <row r="1352" spans="1:28" s="171" customFormat="1" ht="20.45">
      <c r="A1352" s="156"/>
      <c r="B1352" s="150" t="str">
        <f ca="1">IF(LEN(A1352)=0,"",INDEX('Smelter Look-up'!$A:$A,MATCH($A1352,'Smelter Look-up'!$E:$E,0)))</f>
        <v/>
      </c>
      <c r="C1352" s="153" t="str">
        <f ca="1">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 ca="1">IF(C1352="",NA(),MATCH($B1352&amp;$C1352,'Smelter Look-up'!$J:$J,0))</f>
        <v>#N/A</v>
      </c>
      <c r="X1352" s="171">
        <f t="shared" ca="1" si="63"/>
        <v>0</v>
      </c>
      <c r="AB1352" s="171" t="str">
        <f t="shared" ca="1" si="64"/>
        <v/>
      </c>
    </row>
    <row r="1353" spans="1:28" s="171" customFormat="1" ht="20.45">
      <c r="A1353" s="156"/>
      <c r="B1353" s="150" t="str">
        <f ca="1">IF(LEN(A1353)=0,"",INDEX('Smelter Look-up'!$A:$A,MATCH($A1353,'Smelter Look-up'!$E:$E,0)))</f>
        <v/>
      </c>
      <c r="C1353" s="153" t="str">
        <f ca="1">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 ca="1">IF(C1353="",NA(),MATCH($B1353&amp;$C1353,'Smelter Look-up'!$J:$J,0))</f>
        <v>#N/A</v>
      </c>
      <c r="X1353" s="171">
        <f t="shared" ca="1" si="63"/>
        <v>0</v>
      </c>
      <c r="AB1353" s="171" t="str">
        <f t="shared" ca="1" si="64"/>
        <v/>
      </c>
    </row>
    <row r="1354" spans="1:28" s="171" customFormat="1" ht="20.45">
      <c r="A1354" s="156"/>
      <c r="B1354" s="150" t="str">
        <f ca="1">IF(LEN(A1354)=0,"",INDEX('Smelter Look-up'!$A:$A,MATCH($A1354,'Smelter Look-up'!$E:$E,0)))</f>
        <v/>
      </c>
      <c r="C1354" s="153" t="str">
        <f ca="1">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 ca="1">IF(C1354="",NA(),MATCH($B1354&amp;$C1354,'Smelter Look-up'!$J:$J,0))</f>
        <v>#N/A</v>
      </c>
      <c r="X1354" s="171">
        <f t="shared" ca="1" si="63"/>
        <v>0</v>
      </c>
      <c r="AB1354" s="171" t="str">
        <f t="shared" ca="1" si="64"/>
        <v/>
      </c>
    </row>
    <row r="1355" spans="1:28" s="171" customFormat="1" ht="20.45">
      <c r="A1355" s="156"/>
      <c r="B1355" s="150" t="str">
        <f ca="1">IF(LEN(A1355)=0,"",INDEX('Smelter Look-up'!$A:$A,MATCH($A1355,'Smelter Look-up'!$E:$E,0)))</f>
        <v/>
      </c>
      <c r="C1355" s="153" t="str">
        <f ca="1">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 ca="1">IF(C1355="",NA(),MATCH($B1355&amp;$C1355,'Smelter Look-up'!$J:$J,0))</f>
        <v>#N/A</v>
      </c>
      <c r="X1355" s="171">
        <f t="shared" ca="1" si="63"/>
        <v>0</v>
      </c>
      <c r="AB1355" s="171" t="str">
        <f t="shared" ca="1" si="64"/>
        <v/>
      </c>
    </row>
    <row r="1356" spans="1:28" s="171" customFormat="1" ht="20.45">
      <c r="A1356" s="156"/>
      <c r="B1356" s="150" t="str">
        <f ca="1">IF(LEN(A1356)=0,"",INDEX('Smelter Look-up'!$A:$A,MATCH($A1356,'Smelter Look-up'!$E:$E,0)))</f>
        <v/>
      </c>
      <c r="C1356" s="153" t="str">
        <f ca="1">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 ca="1">IF(C1356="",NA(),MATCH($B1356&amp;$C1356,'Smelter Look-up'!$J:$J,0))</f>
        <v>#N/A</v>
      </c>
      <c r="X1356" s="171">
        <f t="shared" ca="1" si="63"/>
        <v>0</v>
      </c>
      <c r="AB1356" s="171" t="str">
        <f t="shared" ca="1" si="64"/>
        <v/>
      </c>
    </row>
    <row r="1357" spans="1:28" s="171" customFormat="1" ht="20.45">
      <c r="A1357" s="156"/>
      <c r="B1357" s="150" t="str">
        <f ca="1">IF(LEN(A1357)=0,"",INDEX('Smelter Look-up'!$A:$A,MATCH($A1357,'Smelter Look-up'!$E:$E,0)))</f>
        <v/>
      </c>
      <c r="C1357" s="153" t="str">
        <f ca="1">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 ca="1">IF(C1357="",NA(),MATCH($B1357&amp;$C1357,'Smelter Look-up'!$J:$J,0))</f>
        <v>#N/A</v>
      </c>
      <c r="X1357" s="171">
        <f t="shared" ca="1" si="63"/>
        <v>0</v>
      </c>
      <c r="AB1357" s="171" t="str">
        <f t="shared" ca="1" si="64"/>
        <v/>
      </c>
    </row>
    <row r="1358" spans="1:28" s="171" customFormat="1" ht="20.45">
      <c r="A1358" s="156"/>
      <c r="B1358" s="150" t="str">
        <f ca="1">IF(LEN(A1358)=0,"",INDEX('Smelter Look-up'!$A:$A,MATCH($A1358,'Smelter Look-up'!$E:$E,0)))</f>
        <v/>
      </c>
      <c r="C1358" s="153" t="str">
        <f ca="1">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 ca="1">IF(C1358="",NA(),MATCH($B1358&amp;$C1358,'Smelter Look-up'!$J:$J,0))</f>
        <v>#N/A</v>
      </c>
      <c r="X1358" s="171">
        <f t="shared" ca="1" si="63"/>
        <v>0</v>
      </c>
      <c r="AB1358" s="171" t="str">
        <f t="shared" ca="1" si="64"/>
        <v/>
      </c>
    </row>
    <row r="1359" spans="1:28" s="171" customFormat="1" ht="20.45">
      <c r="A1359" s="156"/>
      <c r="B1359" s="150" t="str">
        <f ca="1">IF(LEN(A1359)=0,"",INDEX('Smelter Look-up'!$A:$A,MATCH($A1359,'Smelter Look-up'!$E:$E,0)))</f>
        <v/>
      </c>
      <c r="C1359" s="153" t="str">
        <f ca="1">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 ca="1">IF(C1359="",NA(),MATCH($B1359&amp;$C1359,'Smelter Look-up'!$J:$J,0))</f>
        <v>#N/A</v>
      </c>
      <c r="X1359" s="171">
        <f t="shared" ca="1" si="63"/>
        <v>0</v>
      </c>
      <c r="AB1359" s="171" t="str">
        <f t="shared" ca="1" si="64"/>
        <v/>
      </c>
    </row>
    <row r="1360" spans="1:28" s="171" customFormat="1" ht="20.45">
      <c r="A1360" s="156"/>
      <c r="B1360" s="150" t="str">
        <f ca="1">IF(LEN(A1360)=0,"",INDEX('Smelter Look-up'!$A:$A,MATCH($A1360,'Smelter Look-up'!$E:$E,0)))</f>
        <v/>
      </c>
      <c r="C1360" s="153" t="str">
        <f ca="1">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 ca="1">IF(C1360="",NA(),MATCH($B1360&amp;$C1360,'Smelter Look-up'!$J:$J,0))</f>
        <v>#N/A</v>
      </c>
      <c r="X1360" s="171">
        <f t="shared" ca="1" si="63"/>
        <v>0</v>
      </c>
      <c r="AB1360" s="171" t="str">
        <f t="shared" ca="1" si="64"/>
        <v/>
      </c>
    </row>
    <row r="1361" spans="1:28" s="171" customFormat="1" ht="20.45">
      <c r="A1361" s="156"/>
      <c r="B1361" s="150" t="str">
        <f ca="1">IF(LEN(A1361)=0,"",INDEX('Smelter Look-up'!$A:$A,MATCH($A1361,'Smelter Look-up'!$E:$E,0)))</f>
        <v/>
      </c>
      <c r="C1361" s="153" t="str">
        <f ca="1">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 ca="1">IF(C1361="",NA(),MATCH($B1361&amp;$C1361,'Smelter Look-up'!$J:$J,0))</f>
        <v>#N/A</v>
      </c>
      <c r="X1361" s="171">
        <f t="shared" ca="1" si="63"/>
        <v>0</v>
      </c>
      <c r="AB1361" s="171" t="str">
        <f t="shared" ca="1" si="64"/>
        <v/>
      </c>
    </row>
    <row r="1362" spans="1:28" s="171" customFormat="1" ht="20.45">
      <c r="A1362" s="156"/>
      <c r="B1362" s="150" t="str">
        <f ca="1">IF(LEN(A1362)=0,"",INDEX('Smelter Look-up'!$A:$A,MATCH($A1362,'Smelter Look-up'!$E:$E,0)))</f>
        <v/>
      </c>
      <c r="C1362" s="153" t="str">
        <f ca="1">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 ca="1">IF(C1362="",NA(),MATCH($B1362&amp;$C1362,'Smelter Look-up'!$J:$J,0))</f>
        <v>#N/A</v>
      </c>
      <c r="X1362" s="171">
        <f t="shared" ca="1" si="63"/>
        <v>0</v>
      </c>
      <c r="AB1362" s="171" t="str">
        <f t="shared" ca="1" si="64"/>
        <v/>
      </c>
    </row>
    <row r="1363" spans="1:28" s="171" customFormat="1" ht="20.45">
      <c r="A1363" s="156"/>
      <c r="B1363" s="150" t="str">
        <f ca="1">IF(LEN(A1363)=0,"",INDEX('Smelter Look-up'!$A:$A,MATCH($A1363,'Smelter Look-up'!$E:$E,0)))</f>
        <v/>
      </c>
      <c r="C1363" s="153" t="str">
        <f ca="1">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 ca="1">IF(C1363="",NA(),MATCH($B1363&amp;$C1363,'Smelter Look-up'!$J:$J,0))</f>
        <v>#N/A</v>
      </c>
      <c r="X1363" s="171">
        <f t="shared" ca="1" si="63"/>
        <v>0</v>
      </c>
      <c r="AB1363" s="171" t="str">
        <f t="shared" ca="1" si="64"/>
        <v/>
      </c>
    </row>
    <row r="1364" spans="1:28" s="171" customFormat="1" ht="20.45">
      <c r="A1364" s="156"/>
      <c r="B1364" s="150" t="str">
        <f ca="1">IF(LEN(A1364)=0,"",INDEX('Smelter Look-up'!$A:$A,MATCH($A1364,'Smelter Look-up'!$E:$E,0)))</f>
        <v/>
      </c>
      <c r="C1364" s="153" t="str">
        <f ca="1">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 ca="1">IF(C1364="",NA(),MATCH($B1364&amp;$C1364,'Smelter Look-up'!$J:$J,0))</f>
        <v>#N/A</v>
      </c>
      <c r="X1364" s="171">
        <f t="shared" ca="1" si="63"/>
        <v>0</v>
      </c>
      <c r="AB1364" s="171" t="str">
        <f t="shared" ca="1" si="64"/>
        <v/>
      </c>
    </row>
    <row r="1365" spans="1:28" s="171" customFormat="1" ht="20.45">
      <c r="A1365" s="156"/>
      <c r="B1365" s="150" t="str">
        <f ca="1">IF(LEN(A1365)=0,"",INDEX('Smelter Look-up'!$A:$A,MATCH($A1365,'Smelter Look-up'!$E:$E,0)))</f>
        <v/>
      </c>
      <c r="C1365" s="153" t="str">
        <f ca="1">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 ca="1">IF(C1365="",NA(),MATCH($B1365&amp;$C1365,'Smelter Look-up'!$J:$J,0))</f>
        <v>#N/A</v>
      </c>
      <c r="X1365" s="171">
        <f t="shared" ca="1" si="63"/>
        <v>0</v>
      </c>
      <c r="AB1365" s="171" t="str">
        <f t="shared" ca="1" si="64"/>
        <v/>
      </c>
    </row>
    <row r="1366" spans="1:28" s="171" customFormat="1" ht="20.45">
      <c r="A1366" s="156"/>
      <c r="B1366" s="150" t="str">
        <f ca="1">IF(LEN(A1366)=0,"",INDEX('Smelter Look-up'!$A:$A,MATCH($A1366,'Smelter Look-up'!$E:$E,0)))</f>
        <v/>
      </c>
      <c r="C1366" s="153" t="str">
        <f ca="1">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 ca="1">IF(C1366="",NA(),MATCH($B1366&amp;$C1366,'Smelter Look-up'!$J:$J,0))</f>
        <v>#N/A</v>
      </c>
      <c r="X1366" s="171">
        <f t="shared" ca="1" si="63"/>
        <v>0</v>
      </c>
      <c r="AB1366" s="171" t="str">
        <f t="shared" ca="1" si="64"/>
        <v/>
      </c>
    </row>
    <row r="1367" spans="1:28" s="171" customFormat="1" ht="20.45">
      <c r="A1367" s="156"/>
      <c r="B1367" s="150" t="str">
        <f ca="1">IF(LEN(A1367)=0,"",INDEX('Smelter Look-up'!$A:$A,MATCH($A1367,'Smelter Look-up'!$E:$E,0)))</f>
        <v/>
      </c>
      <c r="C1367" s="153" t="str">
        <f ca="1">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 ca="1">IF(C1367="",NA(),MATCH($B1367&amp;$C1367,'Smelter Look-up'!$J:$J,0))</f>
        <v>#N/A</v>
      </c>
      <c r="X1367" s="171">
        <f t="shared" ca="1" si="63"/>
        <v>0</v>
      </c>
      <c r="AB1367" s="171" t="str">
        <f t="shared" ca="1" si="64"/>
        <v/>
      </c>
    </row>
    <row r="1368" spans="1:28" s="171" customFormat="1" ht="20.45">
      <c r="A1368" s="156"/>
      <c r="B1368" s="150" t="str">
        <f ca="1">IF(LEN(A1368)=0,"",INDEX('Smelter Look-up'!$A:$A,MATCH($A1368,'Smelter Look-up'!$E:$E,0)))</f>
        <v/>
      </c>
      <c r="C1368" s="153" t="str">
        <f ca="1">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 ca="1">IF(C1368="",NA(),MATCH($B1368&amp;$C1368,'Smelter Look-up'!$J:$J,0))</f>
        <v>#N/A</v>
      </c>
      <c r="X1368" s="171">
        <f t="shared" ca="1" si="63"/>
        <v>0</v>
      </c>
      <c r="AB1368" s="171" t="str">
        <f t="shared" ca="1" si="64"/>
        <v/>
      </c>
    </row>
    <row r="1369" spans="1:28" s="171" customFormat="1" ht="20.45">
      <c r="A1369" s="156"/>
      <c r="B1369" s="150" t="str">
        <f ca="1">IF(LEN(A1369)=0,"",INDEX('Smelter Look-up'!$A:$A,MATCH($A1369,'Smelter Look-up'!$E:$E,0)))</f>
        <v/>
      </c>
      <c r="C1369" s="153" t="str">
        <f ca="1">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 ca="1">IF(C1369="",NA(),MATCH($B1369&amp;$C1369,'Smelter Look-up'!$J:$J,0))</f>
        <v>#N/A</v>
      </c>
      <c r="X1369" s="171">
        <f t="shared" ca="1" si="63"/>
        <v>0</v>
      </c>
      <c r="AB1369" s="171" t="str">
        <f t="shared" ca="1" si="64"/>
        <v/>
      </c>
    </row>
    <row r="1370" spans="1:28" s="171" customFormat="1" ht="20.45">
      <c r="A1370" s="156"/>
      <c r="B1370" s="150" t="str">
        <f ca="1">IF(LEN(A1370)=0,"",INDEX('Smelter Look-up'!$A:$A,MATCH($A1370,'Smelter Look-up'!$E:$E,0)))</f>
        <v/>
      </c>
      <c r="C1370" s="153" t="str">
        <f ca="1">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 ca="1">IF(C1370="",NA(),MATCH($B1370&amp;$C1370,'Smelter Look-up'!$J:$J,0))</f>
        <v>#N/A</v>
      </c>
      <c r="X1370" s="171">
        <f t="shared" ca="1" si="63"/>
        <v>0</v>
      </c>
      <c r="AB1370" s="171" t="str">
        <f t="shared" ca="1" si="64"/>
        <v/>
      </c>
    </row>
    <row r="1371" spans="1:28" s="171" customFormat="1" ht="20.45">
      <c r="A1371" s="156"/>
      <c r="B1371" s="150" t="str">
        <f ca="1">IF(LEN(A1371)=0,"",INDEX('Smelter Look-up'!$A:$A,MATCH($A1371,'Smelter Look-up'!$E:$E,0)))</f>
        <v/>
      </c>
      <c r="C1371" s="153" t="str">
        <f ca="1">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 ca="1">IF(C1371="",NA(),MATCH($B1371&amp;$C1371,'Smelter Look-up'!$J:$J,0))</f>
        <v>#N/A</v>
      </c>
      <c r="X1371" s="171">
        <f t="shared" ca="1" si="63"/>
        <v>0</v>
      </c>
      <c r="AB1371" s="171" t="str">
        <f t="shared" ca="1" si="64"/>
        <v/>
      </c>
    </row>
    <row r="1372" spans="1:28" s="171" customFormat="1" ht="20.45">
      <c r="A1372" s="156"/>
      <c r="B1372" s="150" t="str">
        <f ca="1">IF(LEN(A1372)=0,"",INDEX('Smelter Look-up'!$A:$A,MATCH($A1372,'Smelter Look-up'!$E:$E,0)))</f>
        <v/>
      </c>
      <c r="C1372" s="153" t="str">
        <f ca="1">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 ca="1">IF(C1372="",NA(),MATCH($B1372&amp;$C1372,'Smelter Look-up'!$J:$J,0))</f>
        <v>#N/A</v>
      </c>
      <c r="X1372" s="171">
        <f t="shared" ca="1" si="63"/>
        <v>0</v>
      </c>
      <c r="AB1372" s="171" t="str">
        <f t="shared" ca="1" si="64"/>
        <v/>
      </c>
    </row>
    <row r="1373" spans="1:28" s="171" customFormat="1" ht="20.45">
      <c r="A1373" s="156"/>
      <c r="B1373" s="150" t="str">
        <f ca="1">IF(LEN(A1373)=0,"",INDEX('Smelter Look-up'!$A:$A,MATCH($A1373,'Smelter Look-up'!$E:$E,0)))</f>
        <v/>
      </c>
      <c r="C1373" s="153" t="str">
        <f ca="1">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 ca="1">IF(C1373="",NA(),MATCH($B1373&amp;$C1373,'Smelter Look-up'!$J:$J,0))</f>
        <v>#N/A</v>
      </c>
      <c r="X1373" s="171">
        <f t="shared" ca="1" si="63"/>
        <v>0</v>
      </c>
      <c r="AB1373" s="171" t="str">
        <f t="shared" ca="1" si="64"/>
        <v/>
      </c>
    </row>
    <row r="1374" spans="1:28" s="171" customFormat="1" ht="20.45">
      <c r="A1374" s="156"/>
      <c r="B1374" s="150" t="str">
        <f ca="1">IF(LEN(A1374)=0,"",INDEX('Smelter Look-up'!$A:$A,MATCH($A1374,'Smelter Look-up'!$E:$E,0)))</f>
        <v/>
      </c>
      <c r="C1374" s="153" t="str">
        <f ca="1">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 ca="1">IF(C1374="",NA(),MATCH($B1374&amp;$C1374,'Smelter Look-up'!$J:$J,0))</f>
        <v>#N/A</v>
      </c>
      <c r="X1374" s="171">
        <f t="shared" ca="1" si="63"/>
        <v>0</v>
      </c>
      <c r="AB1374" s="171" t="str">
        <f t="shared" ca="1" si="64"/>
        <v/>
      </c>
    </row>
    <row r="1375" spans="1:28" s="171" customFormat="1" ht="20.45">
      <c r="A1375" s="156"/>
      <c r="B1375" s="150" t="str">
        <f ca="1">IF(LEN(A1375)=0,"",INDEX('Smelter Look-up'!$A:$A,MATCH($A1375,'Smelter Look-up'!$E:$E,0)))</f>
        <v/>
      </c>
      <c r="C1375" s="153" t="str">
        <f ca="1">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 ca="1">IF(C1375="",NA(),MATCH($B1375&amp;$C1375,'Smelter Look-up'!$J:$J,0))</f>
        <v>#N/A</v>
      </c>
      <c r="X1375" s="171">
        <f t="shared" ca="1" si="63"/>
        <v>0</v>
      </c>
      <c r="AB1375" s="171" t="str">
        <f t="shared" ca="1" si="64"/>
        <v/>
      </c>
    </row>
    <row r="1376" spans="1:28" s="171" customFormat="1" ht="20.45">
      <c r="A1376" s="156"/>
      <c r="B1376" s="150" t="str">
        <f ca="1">IF(LEN(A1376)=0,"",INDEX('Smelter Look-up'!$A:$A,MATCH($A1376,'Smelter Look-up'!$E:$E,0)))</f>
        <v/>
      </c>
      <c r="C1376" s="153" t="str">
        <f ca="1">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 ca="1">IF(C1376="",NA(),MATCH($B1376&amp;$C1376,'Smelter Look-up'!$J:$J,0))</f>
        <v>#N/A</v>
      </c>
      <c r="X1376" s="171">
        <f t="shared" ca="1" si="63"/>
        <v>0</v>
      </c>
      <c r="AB1376" s="171" t="str">
        <f t="shared" ca="1" si="64"/>
        <v/>
      </c>
    </row>
    <row r="1377" spans="1:28" s="171" customFormat="1" ht="20.45">
      <c r="A1377" s="156"/>
      <c r="B1377" s="150" t="str">
        <f ca="1">IF(LEN(A1377)=0,"",INDEX('Smelter Look-up'!$A:$A,MATCH($A1377,'Smelter Look-up'!$E:$E,0)))</f>
        <v/>
      </c>
      <c r="C1377" s="153" t="str">
        <f ca="1">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 ca="1">IF(C1377="",NA(),MATCH($B1377&amp;$C1377,'Smelter Look-up'!$J:$J,0))</f>
        <v>#N/A</v>
      </c>
      <c r="X1377" s="171">
        <f t="shared" ca="1" si="63"/>
        <v>0</v>
      </c>
      <c r="AB1377" s="171" t="str">
        <f t="shared" ca="1" si="64"/>
        <v/>
      </c>
    </row>
    <row r="1378" spans="1:28" s="171" customFormat="1" ht="20.45">
      <c r="A1378" s="156"/>
      <c r="B1378" s="150" t="str">
        <f ca="1">IF(LEN(A1378)=0,"",INDEX('Smelter Look-up'!$A:$A,MATCH($A1378,'Smelter Look-up'!$E:$E,0)))</f>
        <v/>
      </c>
      <c r="C1378" s="153" t="str">
        <f ca="1">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 ca="1">IF(C1378="",NA(),MATCH($B1378&amp;$C1378,'Smelter Look-up'!$J:$J,0))</f>
        <v>#N/A</v>
      </c>
      <c r="X1378" s="171">
        <f t="shared" ca="1" si="63"/>
        <v>0</v>
      </c>
      <c r="AB1378" s="171" t="str">
        <f t="shared" ca="1" si="64"/>
        <v/>
      </c>
    </row>
    <row r="1379" spans="1:28" s="171" customFormat="1" ht="20.45">
      <c r="A1379" s="156"/>
      <c r="B1379" s="150" t="str">
        <f ca="1">IF(LEN(A1379)=0,"",INDEX('Smelter Look-up'!$A:$A,MATCH($A1379,'Smelter Look-up'!$E:$E,0)))</f>
        <v/>
      </c>
      <c r="C1379" s="153" t="str">
        <f ca="1">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 ca="1">IF(C1379="",NA(),MATCH($B1379&amp;$C1379,'Smelter Look-up'!$J:$J,0))</f>
        <v>#N/A</v>
      </c>
      <c r="X1379" s="171">
        <f t="shared" ca="1" si="63"/>
        <v>0</v>
      </c>
      <c r="AB1379" s="171" t="str">
        <f t="shared" ca="1" si="64"/>
        <v/>
      </c>
    </row>
    <row r="1380" spans="1:28" s="171" customFormat="1" ht="20.45">
      <c r="A1380" s="156"/>
      <c r="B1380" s="150" t="str">
        <f ca="1">IF(LEN(A1380)=0,"",INDEX('Smelter Look-up'!$A:$A,MATCH($A1380,'Smelter Look-up'!$E:$E,0)))</f>
        <v/>
      </c>
      <c r="C1380" s="153" t="str">
        <f ca="1">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 ca="1">IF(C1380="",NA(),MATCH($B1380&amp;$C1380,'Smelter Look-up'!$J:$J,0))</f>
        <v>#N/A</v>
      </c>
      <c r="X1380" s="171">
        <f t="shared" ca="1" si="63"/>
        <v>0</v>
      </c>
      <c r="AB1380" s="171" t="str">
        <f t="shared" ca="1" si="64"/>
        <v/>
      </c>
    </row>
    <row r="1381" spans="1:28" s="171" customFormat="1" ht="20.45">
      <c r="A1381" s="156"/>
      <c r="B1381" s="150" t="str">
        <f ca="1">IF(LEN(A1381)=0,"",INDEX('Smelter Look-up'!$A:$A,MATCH($A1381,'Smelter Look-up'!$E:$E,0)))</f>
        <v/>
      </c>
      <c r="C1381" s="153" t="str">
        <f ca="1">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 ca="1">IF(C1381="",NA(),MATCH($B1381&amp;$C1381,'Smelter Look-up'!$J:$J,0))</f>
        <v>#N/A</v>
      </c>
      <c r="X1381" s="171">
        <f t="shared" ca="1" si="63"/>
        <v>0</v>
      </c>
      <c r="AB1381" s="171" t="str">
        <f t="shared" ca="1" si="64"/>
        <v/>
      </c>
    </row>
    <row r="1382" spans="1:28" s="171" customFormat="1" ht="20.45">
      <c r="A1382" s="156"/>
      <c r="B1382" s="150" t="str">
        <f ca="1">IF(LEN(A1382)=0,"",INDEX('Smelter Look-up'!$A:$A,MATCH($A1382,'Smelter Look-up'!$E:$E,0)))</f>
        <v/>
      </c>
      <c r="C1382" s="153" t="str">
        <f ca="1">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 ca="1">IF(C1382="",NA(),MATCH($B1382&amp;$C1382,'Smelter Look-up'!$J:$J,0))</f>
        <v>#N/A</v>
      </c>
      <c r="X1382" s="171">
        <f t="shared" ca="1" si="63"/>
        <v>0</v>
      </c>
      <c r="AB1382" s="171" t="str">
        <f t="shared" ca="1" si="64"/>
        <v/>
      </c>
    </row>
    <row r="1383" spans="1:28" s="171" customFormat="1" ht="20.45">
      <c r="A1383" s="156"/>
      <c r="B1383" s="150" t="str">
        <f ca="1">IF(LEN(A1383)=0,"",INDEX('Smelter Look-up'!$A:$A,MATCH($A1383,'Smelter Look-up'!$E:$E,0)))</f>
        <v/>
      </c>
      <c r="C1383" s="153" t="str">
        <f ca="1">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 ca="1">IF(C1383="",NA(),MATCH($B1383&amp;$C1383,'Smelter Look-up'!$J:$J,0))</f>
        <v>#N/A</v>
      </c>
      <c r="X1383" s="171">
        <f t="shared" ca="1" si="63"/>
        <v>0</v>
      </c>
      <c r="AB1383" s="171" t="str">
        <f t="shared" ca="1" si="64"/>
        <v/>
      </c>
    </row>
    <row r="1384" spans="1:28" s="171" customFormat="1" ht="20.45">
      <c r="A1384" s="156"/>
      <c r="B1384" s="150" t="str">
        <f ca="1">IF(LEN(A1384)=0,"",INDEX('Smelter Look-up'!$A:$A,MATCH($A1384,'Smelter Look-up'!$E:$E,0)))</f>
        <v/>
      </c>
      <c r="C1384" s="153" t="str">
        <f ca="1">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 ca="1">IF(C1384="",NA(),MATCH($B1384&amp;$C1384,'Smelter Look-up'!$J:$J,0))</f>
        <v>#N/A</v>
      </c>
      <c r="X1384" s="171">
        <f t="shared" ca="1" si="63"/>
        <v>0</v>
      </c>
      <c r="AB1384" s="171" t="str">
        <f t="shared" ca="1" si="64"/>
        <v/>
      </c>
    </row>
    <row r="1385" spans="1:28" s="171" customFormat="1" ht="20.45">
      <c r="A1385" s="156"/>
      <c r="B1385" s="150" t="str">
        <f ca="1">IF(LEN(A1385)=0,"",INDEX('Smelter Look-up'!$A:$A,MATCH($A1385,'Smelter Look-up'!$E:$E,0)))</f>
        <v/>
      </c>
      <c r="C1385" s="153" t="str">
        <f ca="1">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 ca="1">IF(C1385="",NA(),MATCH($B1385&amp;$C1385,'Smelter Look-up'!$J:$J,0))</f>
        <v>#N/A</v>
      </c>
      <c r="X1385" s="171">
        <f t="shared" ca="1" si="63"/>
        <v>0</v>
      </c>
      <c r="AB1385" s="171" t="str">
        <f t="shared" ca="1" si="64"/>
        <v/>
      </c>
    </row>
    <row r="1386" spans="1:28" s="171" customFormat="1" ht="20.45">
      <c r="A1386" s="156"/>
      <c r="B1386" s="150" t="str">
        <f ca="1">IF(LEN(A1386)=0,"",INDEX('Smelter Look-up'!$A:$A,MATCH($A1386,'Smelter Look-up'!$E:$E,0)))</f>
        <v/>
      </c>
      <c r="C1386" s="153" t="str">
        <f ca="1">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 ca="1">IF(C1386="",NA(),MATCH($B1386&amp;$C1386,'Smelter Look-up'!$J:$J,0))</f>
        <v>#N/A</v>
      </c>
      <c r="X1386" s="171">
        <f t="shared" ca="1" si="63"/>
        <v>0</v>
      </c>
      <c r="AB1386" s="171" t="str">
        <f t="shared" ca="1" si="64"/>
        <v/>
      </c>
    </row>
    <row r="1387" spans="1:28" s="171" customFormat="1" ht="20.45">
      <c r="A1387" s="156"/>
      <c r="B1387" s="150" t="str">
        <f ca="1">IF(LEN(A1387)=0,"",INDEX('Smelter Look-up'!$A:$A,MATCH($A1387,'Smelter Look-up'!$E:$E,0)))</f>
        <v/>
      </c>
      <c r="C1387" s="153" t="str">
        <f ca="1">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 ca="1">IF(C1387="",NA(),MATCH($B1387&amp;$C1387,'Smelter Look-up'!$J:$J,0))</f>
        <v>#N/A</v>
      </c>
      <c r="X1387" s="171">
        <f t="shared" ca="1" si="63"/>
        <v>0</v>
      </c>
      <c r="AB1387" s="171" t="str">
        <f t="shared" ca="1" si="64"/>
        <v/>
      </c>
    </row>
    <row r="1388" spans="1:28" s="171" customFormat="1" ht="20.45">
      <c r="A1388" s="156"/>
      <c r="B1388" s="150" t="str">
        <f ca="1">IF(LEN(A1388)=0,"",INDEX('Smelter Look-up'!$A:$A,MATCH($A1388,'Smelter Look-up'!$E:$E,0)))</f>
        <v/>
      </c>
      <c r="C1388" s="153" t="str">
        <f ca="1">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 ca="1">IF(C1388="",NA(),MATCH($B1388&amp;$C1388,'Smelter Look-up'!$J:$J,0))</f>
        <v>#N/A</v>
      </c>
      <c r="X1388" s="171">
        <f t="shared" ca="1" si="63"/>
        <v>0</v>
      </c>
      <c r="AB1388" s="171" t="str">
        <f t="shared" ca="1" si="64"/>
        <v/>
      </c>
    </row>
    <row r="1389" spans="1:28" s="171" customFormat="1" ht="20.45">
      <c r="A1389" s="156"/>
      <c r="B1389" s="150" t="str">
        <f ca="1">IF(LEN(A1389)=0,"",INDEX('Smelter Look-up'!$A:$A,MATCH($A1389,'Smelter Look-up'!$E:$E,0)))</f>
        <v/>
      </c>
      <c r="C1389" s="153" t="str">
        <f ca="1">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 ca="1">IF(C1389="",NA(),MATCH($B1389&amp;$C1389,'Smelter Look-up'!$J:$J,0))</f>
        <v>#N/A</v>
      </c>
      <c r="X1389" s="171">
        <f t="shared" ca="1" si="63"/>
        <v>0</v>
      </c>
      <c r="AB1389" s="171" t="str">
        <f t="shared" ca="1" si="64"/>
        <v/>
      </c>
    </row>
    <row r="1390" spans="1:28" s="171" customFormat="1" ht="20.45">
      <c r="A1390" s="156"/>
      <c r="B1390" s="150" t="str">
        <f ca="1">IF(LEN(A1390)=0,"",INDEX('Smelter Look-up'!$A:$A,MATCH($A1390,'Smelter Look-up'!$E:$E,0)))</f>
        <v/>
      </c>
      <c r="C1390" s="153" t="str">
        <f ca="1">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 ca="1">IF(C1390="",NA(),MATCH($B1390&amp;$C1390,'Smelter Look-up'!$J:$J,0))</f>
        <v>#N/A</v>
      </c>
      <c r="X1390" s="171">
        <f t="shared" ca="1" si="63"/>
        <v>0</v>
      </c>
      <c r="AB1390" s="171" t="str">
        <f t="shared" ca="1" si="64"/>
        <v/>
      </c>
    </row>
    <row r="1391" spans="1:28" s="171" customFormat="1" ht="20.45">
      <c r="A1391" s="156"/>
      <c r="B1391" s="150" t="str">
        <f ca="1">IF(LEN(A1391)=0,"",INDEX('Smelter Look-up'!$A:$A,MATCH($A1391,'Smelter Look-up'!$E:$E,0)))</f>
        <v/>
      </c>
      <c r="C1391" s="153" t="str">
        <f ca="1">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 ca="1">IF(C1391="",NA(),MATCH($B1391&amp;$C1391,'Smelter Look-up'!$J:$J,0))</f>
        <v>#N/A</v>
      </c>
      <c r="X1391" s="171">
        <f t="shared" ca="1" si="63"/>
        <v>0</v>
      </c>
      <c r="AB1391" s="171" t="str">
        <f t="shared" ca="1" si="64"/>
        <v/>
      </c>
    </row>
    <row r="1392" spans="1:28" s="171" customFormat="1" ht="20.45">
      <c r="A1392" s="156"/>
      <c r="B1392" s="150" t="str">
        <f ca="1">IF(LEN(A1392)=0,"",INDEX('Smelter Look-up'!$A:$A,MATCH($A1392,'Smelter Look-up'!$E:$E,0)))</f>
        <v/>
      </c>
      <c r="C1392" s="153" t="str">
        <f ca="1">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 ca="1">IF(C1392="",NA(),MATCH($B1392&amp;$C1392,'Smelter Look-up'!$J:$J,0))</f>
        <v>#N/A</v>
      </c>
      <c r="X1392" s="171">
        <f t="shared" ca="1" si="63"/>
        <v>0</v>
      </c>
      <c r="AB1392" s="171" t="str">
        <f t="shared" ca="1" si="64"/>
        <v/>
      </c>
    </row>
    <row r="1393" spans="1:28" s="171" customFormat="1" ht="20.45">
      <c r="A1393" s="156"/>
      <c r="B1393" s="150" t="str">
        <f ca="1">IF(LEN(A1393)=0,"",INDEX('Smelter Look-up'!$A:$A,MATCH($A1393,'Smelter Look-up'!$E:$E,0)))</f>
        <v/>
      </c>
      <c r="C1393" s="153" t="str">
        <f ca="1">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 ca="1">IF(C1393="",NA(),MATCH($B1393&amp;$C1393,'Smelter Look-up'!$J:$J,0))</f>
        <v>#N/A</v>
      </c>
      <c r="X1393" s="171">
        <f t="shared" ca="1" si="63"/>
        <v>0</v>
      </c>
      <c r="AB1393" s="171" t="str">
        <f t="shared" ca="1" si="64"/>
        <v/>
      </c>
    </row>
    <row r="1394" spans="1:28" s="171" customFormat="1" ht="20.45">
      <c r="A1394" s="156"/>
      <c r="B1394" s="150" t="str">
        <f ca="1">IF(LEN(A1394)=0,"",INDEX('Smelter Look-up'!$A:$A,MATCH($A1394,'Smelter Look-up'!$E:$E,0)))</f>
        <v/>
      </c>
      <c r="C1394" s="153" t="str">
        <f ca="1">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 ca="1">IF(C1394="",NA(),MATCH($B1394&amp;$C1394,'Smelter Look-up'!$J:$J,0))</f>
        <v>#N/A</v>
      </c>
      <c r="X1394" s="171">
        <f t="shared" ca="1" si="63"/>
        <v>0</v>
      </c>
      <c r="AB1394" s="171" t="str">
        <f t="shared" ca="1" si="64"/>
        <v/>
      </c>
    </row>
    <row r="1395" spans="1:28" s="171" customFormat="1" ht="20.45">
      <c r="A1395" s="156"/>
      <c r="B1395" s="150" t="str">
        <f ca="1">IF(LEN(A1395)=0,"",INDEX('Smelter Look-up'!$A:$A,MATCH($A1395,'Smelter Look-up'!$E:$E,0)))</f>
        <v/>
      </c>
      <c r="C1395" s="153" t="str">
        <f ca="1">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 ca="1">IF(C1395="",NA(),MATCH($B1395&amp;$C1395,'Smelter Look-up'!$J:$J,0))</f>
        <v>#N/A</v>
      </c>
      <c r="X1395" s="171">
        <f t="shared" ca="1" si="63"/>
        <v>0</v>
      </c>
      <c r="AB1395" s="171" t="str">
        <f t="shared" ca="1" si="64"/>
        <v/>
      </c>
    </row>
    <row r="1396" spans="1:28" s="171" customFormat="1" ht="20.45">
      <c r="A1396" s="156"/>
      <c r="B1396" s="150" t="str">
        <f ca="1">IF(LEN(A1396)=0,"",INDEX('Smelter Look-up'!$A:$A,MATCH($A1396,'Smelter Look-up'!$E:$E,0)))</f>
        <v/>
      </c>
      <c r="C1396" s="153" t="str">
        <f ca="1">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 ca="1">IF(C1396="",NA(),MATCH($B1396&amp;$C1396,'Smelter Look-up'!$J:$J,0))</f>
        <v>#N/A</v>
      </c>
      <c r="X1396" s="171">
        <f t="shared" ca="1" si="63"/>
        <v>0</v>
      </c>
      <c r="AB1396" s="171" t="str">
        <f t="shared" ca="1" si="64"/>
        <v/>
      </c>
    </row>
    <row r="1397" spans="1:28" s="171" customFormat="1" ht="20.45">
      <c r="A1397" s="156"/>
      <c r="B1397" s="150" t="str">
        <f ca="1">IF(LEN(A1397)=0,"",INDEX('Smelter Look-up'!$A:$A,MATCH($A1397,'Smelter Look-up'!$E:$E,0)))</f>
        <v/>
      </c>
      <c r="C1397" s="153" t="str">
        <f ca="1">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 ca="1">IF(C1397="",NA(),MATCH($B1397&amp;$C1397,'Smelter Look-up'!$J:$J,0))</f>
        <v>#N/A</v>
      </c>
      <c r="X1397" s="171">
        <f t="shared" ca="1" si="63"/>
        <v>0</v>
      </c>
      <c r="AB1397" s="171" t="str">
        <f t="shared" ca="1" si="64"/>
        <v/>
      </c>
    </row>
    <row r="1398" spans="1:28" s="171" customFormat="1" ht="20.45">
      <c r="A1398" s="156"/>
      <c r="B1398" s="150" t="str">
        <f ca="1">IF(LEN(A1398)=0,"",INDEX('Smelter Look-up'!$A:$A,MATCH($A1398,'Smelter Look-up'!$E:$E,0)))</f>
        <v/>
      </c>
      <c r="C1398" s="153" t="str">
        <f ca="1">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 ca="1">IF(C1398="",NA(),MATCH($B1398&amp;$C1398,'Smelter Look-up'!$J:$J,0))</f>
        <v>#N/A</v>
      </c>
      <c r="X1398" s="171">
        <f t="shared" ca="1" si="63"/>
        <v>0</v>
      </c>
      <c r="AB1398" s="171" t="str">
        <f t="shared" ca="1" si="64"/>
        <v/>
      </c>
    </row>
    <row r="1399" spans="1:28" s="171" customFormat="1" ht="20.45">
      <c r="A1399" s="156"/>
      <c r="B1399" s="150" t="str">
        <f ca="1">IF(LEN(A1399)=0,"",INDEX('Smelter Look-up'!$A:$A,MATCH($A1399,'Smelter Look-up'!$E:$E,0)))</f>
        <v/>
      </c>
      <c r="C1399" s="153" t="str">
        <f ca="1">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 ca="1">IF(C1399="",NA(),MATCH($B1399&amp;$C1399,'Smelter Look-up'!$J:$J,0))</f>
        <v>#N/A</v>
      </c>
      <c r="X1399" s="171">
        <f t="shared" ca="1" si="63"/>
        <v>0</v>
      </c>
      <c r="AB1399" s="171" t="str">
        <f t="shared" ca="1" si="64"/>
        <v/>
      </c>
    </row>
    <row r="1400" spans="1:28" s="171" customFormat="1" ht="20.45">
      <c r="A1400" s="156"/>
      <c r="B1400" s="150" t="str">
        <f ca="1">IF(LEN(A1400)=0,"",INDEX('Smelter Look-up'!$A:$A,MATCH($A1400,'Smelter Look-up'!$E:$E,0)))</f>
        <v/>
      </c>
      <c r="C1400" s="153" t="str">
        <f ca="1">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 ca="1">IF(C1400="",NA(),MATCH($B1400&amp;$C1400,'Smelter Look-up'!$J:$J,0))</f>
        <v>#N/A</v>
      </c>
      <c r="X1400" s="171">
        <f t="shared" ca="1" si="63"/>
        <v>0</v>
      </c>
      <c r="AB1400" s="171" t="str">
        <f t="shared" ca="1" si="64"/>
        <v/>
      </c>
    </row>
    <row r="1401" spans="1:28" s="171" customFormat="1" ht="20.45">
      <c r="A1401" s="156"/>
      <c r="B1401" s="150" t="str">
        <f ca="1">IF(LEN(A1401)=0,"",INDEX('Smelter Look-up'!$A:$A,MATCH($A1401,'Smelter Look-up'!$E:$E,0)))</f>
        <v/>
      </c>
      <c r="C1401" s="153" t="str">
        <f ca="1">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 ca="1">IF(C1401="",NA(),MATCH($B1401&amp;$C1401,'Smelter Look-up'!$J:$J,0))</f>
        <v>#N/A</v>
      </c>
      <c r="X1401" s="171">
        <f t="shared" ca="1" si="63"/>
        <v>0</v>
      </c>
      <c r="AB1401" s="171" t="str">
        <f t="shared" ca="1" si="64"/>
        <v/>
      </c>
    </row>
    <row r="1402" spans="1:28" s="171" customFormat="1" ht="20.45">
      <c r="A1402" s="156"/>
      <c r="B1402" s="150" t="str">
        <f ca="1">IF(LEN(A1402)=0,"",INDEX('Smelter Look-up'!$A:$A,MATCH($A1402,'Smelter Look-up'!$E:$E,0)))</f>
        <v/>
      </c>
      <c r="C1402" s="153" t="str">
        <f ca="1">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 ca="1">IF(C1402="",NA(),MATCH($B1402&amp;$C1402,'Smelter Look-up'!$J:$J,0))</f>
        <v>#N/A</v>
      </c>
      <c r="X1402" s="171">
        <f t="shared" ca="1" si="63"/>
        <v>0</v>
      </c>
      <c r="AB1402" s="171" t="str">
        <f t="shared" ca="1" si="64"/>
        <v/>
      </c>
    </row>
    <row r="1403" spans="1:28" s="171" customFormat="1" ht="20.45">
      <c r="A1403" s="156"/>
      <c r="B1403" s="150" t="str">
        <f ca="1">IF(LEN(A1403)=0,"",INDEX('Smelter Look-up'!$A:$A,MATCH($A1403,'Smelter Look-up'!$E:$E,0)))</f>
        <v/>
      </c>
      <c r="C1403" s="153" t="str">
        <f ca="1">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 ca="1">IF(C1403="",NA(),MATCH($B1403&amp;$C1403,'Smelter Look-up'!$J:$J,0))</f>
        <v>#N/A</v>
      </c>
      <c r="X1403" s="171">
        <f t="shared" ca="1" si="63"/>
        <v>0</v>
      </c>
      <c r="AB1403" s="171" t="str">
        <f t="shared" ca="1" si="64"/>
        <v/>
      </c>
    </row>
    <row r="1404" spans="1:28" s="171" customFormat="1" ht="20.45">
      <c r="A1404" s="156"/>
      <c r="B1404" s="150" t="str">
        <f ca="1">IF(LEN(A1404)=0,"",INDEX('Smelter Look-up'!$A:$A,MATCH($A1404,'Smelter Look-up'!$E:$E,0)))</f>
        <v/>
      </c>
      <c r="C1404" s="153" t="str">
        <f ca="1">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 ca="1">IF(C1404="",NA(),MATCH($B1404&amp;$C1404,'Smelter Look-up'!$J:$J,0))</f>
        <v>#N/A</v>
      </c>
      <c r="X1404" s="171">
        <f t="shared" ca="1" si="63"/>
        <v>0</v>
      </c>
      <c r="AB1404" s="171" t="str">
        <f t="shared" ca="1" si="64"/>
        <v/>
      </c>
    </row>
    <row r="1405" spans="1:28" s="171" customFormat="1" ht="20.45">
      <c r="A1405" s="156"/>
      <c r="B1405" s="150" t="str">
        <f ca="1">IF(LEN(A1405)=0,"",INDEX('Smelter Look-up'!$A:$A,MATCH($A1405,'Smelter Look-up'!$E:$E,0)))</f>
        <v/>
      </c>
      <c r="C1405" s="153" t="str">
        <f ca="1">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 ca="1">IF(C1405="",NA(),MATCH($B1405&amp;$C1405,'Smelter Look-up'!$J:$J,0))</f>
        <v>#N/A</v>
      </c>
      <c r="X1405" s="171">
        <f t="shared" ca="1" si="63"/>
        <v>0</v>
      </c>
      <c r="AB1405" s="171" t="str">
        <f t="shared" ca="1" si="64"/>
        <v/>
      </c>
    </row>
    <row r="1406" spans="1:28" s="171" customFormat="1" ht="20.45">
      <c r="A1406" s="156"/>
      <c r="B1406" s="150" t="str">
        <f ca="1">IF(LEN(A1406)=0,"",INDEX('Smelter Look-up'!$A:$A,MATCH($A1406,'Smelter Look-up'!$E:$E,0)))</f>
        <v/>
      </c>
      <c r="C1406" s="153" t="str">
        <f ca="1">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 ca="1">IF(C1406="",NA(),MATCH($B1406&amp;$C1406,'Smelter Look-up'!$J:$J,0))</f>
        <v>#N/A</v>
      </c>
      <c r="X1406" s="171">
        <f t="shared" ca="1" si="63"/>
        <v>0</v>
      </c>
      <c r="AB1406" s="171" t="str">
        <f t="shared" ca="1" si="64"/>
        <v/>
      </c>
    </row>
    <row r="1407" spans="1:28" s="171" customFormat="1" ht="20.45">
      <c r="A1407" s="156"/>
      <c r="B1407" s="150" t="str">
        <f ca="1">IF(LEN(A1407)=0,"",INDEX('Smelter Look-up'!$A:$A,MATCH($A1407,'Smelter Look-up'!$E:$E,0)))</f>
        <v/>
      </c>
      <c r="C1407" s="153" t="str">
        <f ca="1">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 ca="1">IF(C1407="",NA(),MATCH($B1407&amp;$C1407,'Smelter Look-up'!$J:$J,0))</f>
        <v>#N/A</v>
      </c>
      <c r="X1407" s="171">
        <f t="shared" ref="X1407:X1470" ca="1" si="66">IF(AND(C1407="Smelter not listed",OR(LEN(D1407)=0,LEN(E1407)=0)),1,0)</f>
        <v>0</v>
      </c>
      <c r="AB1407" s="171" t="str">
        <f t="shared" ref="AB1407:AB1470" ca="1" si="67">B1407&amp;C1407</f>
        <v/>
      </c>
    </row>
    <row r="1408" spans="1:28" s="171" customFormat="1" ht="20.45">
      <c r="A1408" s="156"/>
      <c r="B1408" s="150" t="str">
        <f ca="1">IF(LEN(A1408)=0,"",INDEX('Smelter Look-up'!$A:$A,MATCH($A1408,'Smelter Look-up'!$E:$E,0)))</f>
        <v/>
      </c>
      <c r="C1408" s="153" t="str">
        <f ca="1">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 ca="1">IF(C1408="",NA(),MATCH($B1408&amp;$C1408,'Smelter Look-up'!$J:$J,0))</f>
        <v>#N/A</v>
      </c>
      <c r="X1408" s="171">
        <f t="shared" ca="1" si="66"/>
        <v>0</v>
      </c>
      <c r="AB1408" s="171" t="str">
        <f t="shared" ca="1" si="67"/>
        <v/>
      </c>
    </row>
    <row r="1409" spans="1:28" s="171" customFormat="1" ht="20.45">
      <c r="A1409" s="156"/>
      <c r="B1409" s="150" t="str">
        <f ca="1">IF(LEN(A1409)=0,"",INDEX('Smelter Look-up'!$A:$A,MATCH($A1409,'Smelter Look-up'!$E:$E,0)))</f>
        <v/>
      </c>
      <c r="C1409" s="153" t="str">
        <f ca="1">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 ca="1">IF(C1409="",NA(),MATCH($B1409&amp;$C1409,'Smelter Look-up'!$J:$J,0))</f>
        <v>#N/A</v>
      </c>
      <c r="X1409" s="171">
        <f t="shared" ca="1" si="66"/>
        <v>0</v>
      </c>
      <c r="AB1409" s="171" t="str">
        <f t="shared" ca="1" si="67"/>
        <v/>
      </c>
    </row>
    <row r="1410" spans="1:28" s="171" customFormat="1" ht="20.45">
      <c r="A1410" s="156"/>
      <c r="B1410" s="150" t="str">
        <f ca="1">IF(LEN(A1410)=0,"",INDEX('Smelter Look-up'!$A:$A,MATCH($A1410,'Smelter Look-up'!$E:$E,0)))</f>
        <v/>
      </c>
      <c r="C1410" s="153" t="str">
        <f ca="1">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 ca="1">IF(C1410="",NA(),MATCH($B1410&amp;$C1410,'Smelter Look-up'!$J:$J,0))</f>
        <v>#N/A</v>
      </c>
      <c r="X1410" s="171">
        <f t="shared" ca="1" si="66"/>
        <v>0</v>
      </c>
      <c r="AB1410" s="171" t="str">
        <f t="shared" ca="1" si="67"/>
        <v/>
      </c>
    </row>
    <row r="1411" spans="1:28" s="171" customFormat="1" ht="20.45">
      <c r="A1411" s="156"/>
      <c r="B1411" s="150" t="str">
        <f ca="1">IF(LEN(A1411)=0,"",INDEX('Smelter Look-up'!$A:$A,MATCH($A1411,'Smelter Look-up'!$E:$E,0)))</f>
        <v/>
      </c>
      <c r="C1411" s="153" t="str">
        <f ca="1">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 ca="1">IF(C1411="",NA(),MATCH($B1411&amp;$C1411,'Smelter Look-up'!$J:$J,0))</f>
        <v>#N/A</v>
      </c>
      <c r="X1411" s="171">
        <f t="shared" ca="1" si="66"/>
        <v>0</v>
      </c>
      <c r="AB1411" s="171" t="str">
        <f t="shared" ca="1" si="67"/>
        <v/>
      </c>
    </row>
    <row r="1412" spans="1:28" s="171" customFormat="1" ht="20.45">
      <c r="A1412" s="156"/>
      <c r="B1412" s="150" t="str">
        <f ca="1">IF(LEN(A1412)=0,"",INDEX('Smelter Look-up'!$A:$A,MATCH($A1412,'Smelter Look-up'!$E:$E,0)))</f>
        <v/>
      </c>
      <c r="C1412" s="153" t="str">
        <f ca="1">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 ca="1">IF(C1412="",NA(),MATCH($B1412&amp;$C1412,'Smelter Look-up'!$J:$J,0))</f>
        <v>#N/A</v>
      </c>
      <c r="X1412" s="171">
        <f t="shared" ca="1" si="66"/>
        <v>0</v>
      </c>
      <c r="AB1412" s="171" t="str">
        <f t="shared" ca="1" si="67"/>
        <v/>
      </c>
    </row>
    <row r="1413" spans="1:28" s="171" customFormat="1" ht="20.45">
      <c r="A1413" s="156"/>
      <c r="B1413" s="150" t="str">
        <f ca="1">IF(LEN(A1413)=0,"",INDEX('Smelter Look-up'!$A:$A,MATCH($A1413,'Smelter Look-up'!$E:$E,0)))</f>
        <v/>
      </c>
      <c r="C1413" s="153" t="str">
        <f ca="1">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 ca="1">IF(C1413="",NA(),MATCH($B1413&amp;$C1413,'Smelter Look-up'!$J:$J,0))</f>
        <v>#N/A</v>
      </c>
      <c r="X1413" s="171">
        <f t="shared" ca="1" si="66"/>
        <v>0</v>
      </c>
      <c r="AB1413" s="171" t="str">
        <f t="shared" ca="1" si="67"/>
        <v/>
      </c>
    </row>
    <row r="1414" spans="1:28" s="171" customFormat="1" ht="20.45">
      <c r="A1414" s="156"/>
      <c r="B1414" s="150" t="str">
        <f ca="1">IF(LEN(A1414)=0,"",INDEX('Smelter Look-up'!$A:$A,MATCH($A1414,'Smelter Look-up'!$E:$E,0)))</f>
        <v/>
      </c>
      <c r="C1414" s="153" t="str">
        <f ca="1">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 ca="1">IF(C1414="",NA(),MATCH($B1414&amp;$C1414,'Smelter Look-up'!$J:$J,0))</f>
        <v>#N/A</v>
      </c>
      <c r="X1414" s="171">
        <f t="shared" ca="1" si="66"/>
        <v>0</v>
      </c>
      <c r="AB1414" s="171" t="str">
        <f t="shared" ca="1" si="67"/>
        <v/>
      </c>
    </row>
    <row r="1415" spans="1:28" s="171" customFormat="1" ht="20.45">
      <c r="A1415" s="156"/>
      <c r="B1415" s="150" t="str">
        <f ca="1">IF(LEN(A1415)=0,"",INDEX('Smelter Look-up'!$A:$A,MATCH($A1415,'Smelter Look-up'!$E:$E,0)))</f>
        <v/>
      </c>
      <c r="C1415" s="153" t="str">
        <f ca="1">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 ca="1">IF(C1415="",NA(),MATCH($B1415&amp;$C1415,'Smelter Look-up'!$J:$J,0))</f>
        <v>#N/A</v>
      </c>
      <c r="X1415" s="171">
        <f t="shared" ca="1" si="66"/>
        <v>0</v>
      </c>
      <c r="AB1415" s="171" t="str">
        <f t="shared" ca="1" si="67"/>
        <v/>
      </c>
    </row>
    <row r="1416" spans="1:28" s="171" customFormat="1" ht="20.45">
      <c r="A1416" s="156"/>
      <c r="B1416" s="150" t="str">
        <f ca="1">IF(LEN(A1416)=0,"",INDEX('Smelter Look-up'!$A:$A,MATCH($A1416,'Smelter Look-up'!$E:$E,0)))</f>
        <v/>
      </c>
      <c r="C1416" s="153" t="str">
        <f ca="1">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 ca="1">IF(C1416="",NA(),MATCH($B1416&amp;$C1416,'Smelter Look-up'!$J:$J,0))</f>
        <v>#N/A</v>
      </c>
      <c r="X1416" s="171">
        <f t="shared" ca="1" si="66"/>
        <v>0</v>
      </c>
      <c r="AB1416" s="171" t="str">
        <f t="shared" ca="1" si="67"/>
        <v/>
      </c>
    </row>
    <row r="1417" spans="1:28" s="171" customFormat="1" ht="20.45">
      <c r="A1417" s="156"/>
      <c r="B1417" s="150" t="str">
        <f ca="1">IF(LEN(A1417)=0,"",INDEX('Smelter Look-up'!$A:$A,MATCH($A1417,'Smelter Look-up'!$E:$E,0)))</f>
        <v/>
      </c>
      <c r="C1417" s="153" t="str">
        <f ca="1">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 ca="1">IF(C1417="",NA(),MATCH($B1417&amp;$C1417,'Smelter Look-up'!$J:$J,0))</f>
        <v>#N/A</v>
      </c>
      <c r="X1417" s="171">
        <f t="shared" ca="1" si="66"/>
        <v>0</v>
      </c>
      <c r="AB1417" s="171" t="str">
        <f t="shared" ca="1" si="67"/>
        <v/>
      </c>
    </row>
    <row r="1418" spans="1:28" s="171" customFormat="1" ht="20.45">
      <c r="A1418" s="156"/>
      <c r="B1418" s="150" t="str">
        <f ca="1">IF(LEN(A1418)=0,"",INDEX('Smelter Look-up'!$A:$A,MATCH($A1418,'Smelter Look-up'!$E:$E,0)))</f>
        <v/>
      </c>
      <c r="C1418" s="153" t="str">
        <f ca="1">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 ca="1">IF(C1418="",NA(),MATCH($B1418&amp;$C1418,'Smelter Look-up'!$J:$J,0))</f>
        <v>#N/A</v>
      </c>
      <c r="X1418" s="171">
        <f t="shared" ca="1" si="66"/>
        <v>0</v>
      </c>
      <c r="AB1418" s="171" t="str">
        <f t="shared" ca="1" si="67"/>
        <v/>
      </c>
    </row>
    <row r="1419" spans="1:28" s="171" customFormat="1" ht="20.45">
      <c r="A1419" s="156"/>
      <c r="B1419" s="150" t="str">
        <f ca="1">IF(LEN(A1419)=0,"",INDEX('Smelter Look-up'!$A:$A,MATCH($A1419,'Smelter Look-up'!$E:$E,0)))</f>
        <v/>
      </c>
      <c r="C1419" s="153" t="str">
        <f ca="1">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 ca="1">IF(C1419="",NA(),MATCH($B1419&amp;$C1419,'Smelter Look-up'!$J:$J,0))</f>
        <v>#N/A</v>
      </c>
      <c r="X1419" s="171">
        <f t="shared" ca="1" si="66"/>
        <v>0</v>
      </c>
      <c r="AB1419" s="171" t="str">
        <f t="shared" ca="1" si="67"/>
        <v/>
      </c>
    </row>
    <row r="1420" spans="1:28" s="171" customFormat="1" ht="20.45">
      <c r="A1420" s="156"/>
      <c r="B1420" s="150" t="str">
        <f ca="1">IF(LEN(A1420)=0,"",INDEX('Smelter Look-up'!$A:$A,MATCH($A1420,'Smelter Look-up'!$E:$E,0)))</f>
        <v/>
      </c>
      <c r="C1420" s="153" t="str">
        <f ca="1">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 ca="1">IF(C1420="",NA(),MATCH($B1420&amp;$C1420,'Smelter Look-up'!$J:$J,0))</f>
        <v>#N/A</v>
      </c>
      <c r="X1420" s="171">
        <f t="shared" ca="1" si="66"/>
        <v>0</v>
      </c>
      <c r="AB1420" s="171" t="str">
        <f t="shared" ca="1" si="67"/>
        <v/>
      </c>
    </row>
    <row r="1421" spans="1:28" s="171" customFormat="1" ht="20.45">
      <c r="A1421" s="156"/>
      <c r="B1421" s="150" t="str">
        <f ca="1">IF(LEN(A1421)=0,"",INDEX('Smelter Look-up'!$A:$A,MATCH($A1421,'Smelter Look-up'!$E:$E,0)))</f>
        <v/>
      </c>
      <c r="C1421" s="153" t="str">
        <f ca="1">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 ca="1">IF(C1421="",NA(),MATCH($B1421&amp;$C1421,'Smelter Look-up'!$J:$J,0))</f>
        <v>#N/A</v>
      </c>
      <c r="X1421" s="171">
        <f t="shared" ca="1" si="66"/>
        <v>0</v>
      </c>
      <c r="AB1421" s="171" t="str">
        <f t="shared" ca="1" si="67"/>
        <v/>
      </c>
    </row>
    <row r="1422" spans="1:28" s="171" customFormat="1" ht="20.45">
      <c r="A1422" s="156"/>
      <c r="B1422" s="150" t="str">
        <f ca="1">IF(LEN(A1422)=0,"",INDEX('Smelter Look-up'!$A:$A,MATCH($A1422,'Smelter Look-up'!$E:$E,0)))</f>
        <v/>
      </c>
      <c r="C1422" s="153" t="str">
        <f ca="1">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 ca="1">IF(C1422="",NA(),MATCH($B1422&amp;$C1422,'Smelter Look-up'!$J:$J,0))</f>
        <v>#N/A</v>
      </c>
      <c r="X1422" s="171">
        <f t="shared" ca="1" si="66"/>
        <v>0</v>
      </c>
      <c r="AB1422" s="171" t="str">
        <f t="shared" ca="1" si="67"/>
        <v/>
      </c>
    </row>
    <row r="1423" spans="1:28" s="171" customFormat="1" ht="20.45">
      <c r="A1423" s="156"/>
      <c r="B1423" s="150" t="str">
        <f ca="1">IF(LEN(A1423)=0,"",INDEX('Smelter Look-up'!$A:$A,MATCH($A1423,'Smelter Look-up'!$E:$E,0)))</f>
        <v/>
      </c>
      <c r="C1423" s="153" t="str">
        <f ca="1">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 ca="1">IF(C1423="",NA(),MATCH($B1423&amp;$C1423,'Smelter Look-up'!$J:$J,0))</f>
        <v>#N/A</v>
      </c>
      <c r="X1423" s="171">
        <f t="shared" ca="1" si="66"/>
        <v>0</v>
      </c>
      <c r="AB1423" s="171" t="str">
        <f t="shared" ca="1" si="67"/>
        <v/>
      </c>
    </row>
    <row r="1424" spans="1:28" s="171" customFormat="1" ht="20.45">
      <c r="A1424" s="156"/>
      <c r="B1424" s="150" t="str">
        <f ca="1">IF(LEN(A1424)=0,"",INDEX('Smelter Look-up'!$A:$A,MATCH($A1424,'Smelter Look-up'!$E:$E,0)))</f>
        <v/>
      </c>
      <c r="C1424" s="153" t="str">
        <f ca="1">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 ca="1">IF(C1424="",NA(),MATCH($B1424&amp;$C1424,'Smelter Look-up'!$J:$J,0))</f>
        <v>#N/A</v>
      </c>
      <c r="X1424" s="171">
        <f t="shared" ca="1" si="66"/>
        <v>0</v>
      </c>
      <c r="AB1424" s="171" t="str">
        <f t="shared" ca="1" si="67"/>
        <v/>
      </c>
    </row>
    <row r="1425" spans="1:28" s="171" customFormat="1" ht="20.45">
      <c r="A1425" s="156"/>
      <c r="B1425" s="150" t="str">
        <f ca="1">IF(LEN(A1425)=0,"",INDEX('Smelter Look-up'!$A:$A,MATCH($A1425,'Smelter Look-up'!$E:$E,0)))</f>
        <v/>
      </c>
      <c r="C1425" s="153" t="str">
        <f ca="1">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 ca="1">IF(C1425="",NA(),MATCH($B1425&amp;$C1425,'Smelter Look-up'!$J:$J,0))</f>
        <v>#N/A</v>
      </c>
      <c r="X1425" s="171">
        <f t="shared" ca="1" si="66"/>
        <v>0</v>
      </c>
      <c r="AB1425" s="171" t="str">
        <f t="shared" ca="1" si="67"/>
        <v/>
      </c>
    </row>
    <row r="1426" spans="1:28" s="171" customFormat="1" ht="20.45">
      <c r="A1426" s="156"/>
      <c r="B1426" s="150" t="str">
        <f ca="1">IF(LEN(A1426)=0,"",INDEX('Smelter Look-up'!$A:$A,MATCH($A1426,'Smelter Look-up'!$E:$E,0)))</f>
        <v/>
      </c>
      <c r="C1426" s="153" t="str">
        <f ca="1">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 ca="1">IF(C1426="",NA(),MATCH($B1426&amp;$C1426,'Smelter Look-up'!$J:$J,0))</f>
        <v>#N/A</v>
      </c>
      <c r="X1426" s="171">
        <f t="shared" ca="1" si="66"/>
        <v>0</v>
      </c>
      <c r="AB1426" s="171" t="str">
        <f t="shared" ca="1" si="67"/>
        <v/>
      </c>
    </row>
    <row r="1427" spans="1:28" s="171" customFormat="1" ht="20.45">
      <c r="A1427" s="156"/>
      <c r="B1427" s="150" t="str">
        <f ca="1">IF(LEN(A1427)=0,"",INDEX('Smelter Look-up'!$A:$A,MATCH($A1427,'Smelter Look-up'!$E:$E,0)))</f>
        <v/>
      </c>
      <c r="C1427" s="153" t="str">
        <f ca="1">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 ca="1">IF(C1427="",NA(),MATCH($B1427&amp;$C1427,'Smelter Look-up'!$J:$J,0))</f>
        <v>#N/A</v>
      </c>
      <c r="X1427" s="171">
        <f t="shared" ca="1" si="66"/>
        <v>0</v>
      </c>
      <c r="AB1427" s="171" t="str">
        <f t="shared" ca="1" si="67"/>
        <v/>
      </c>
    </row>
    <row r="1428" spans="1:28" s="171" customFormat="1" ht="20.45">
      <c r="A1428" s="156"/>
      <c r="B1428" s="150" t="str">
        <f ca="1">IF(LEN(A1428)=0,"",INDEX('Smelter Look-up'!$A:$A,MATCH($A1428,'Smelter Look-up'!$E:$E,0)))</f>
        <v/>
      </c>
      <c r="C1428" s="153" t="str">
        <f ca="1">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 ca="1">IF(C1428="",NA(),MATCH($B1428&amp;$C1428,'Smelter Look-up'!$J:$J,0))</f>
        <v>#N/A</v>
      </c>
      <c r="X1428" s="171">
        <f t="shared" ca="1" si="66"/>
        <v>0</v>
      </c>
      <c r="AB1428" s="171" t="str">
        <f t="shared" ca="1" si="67"/>
        <v/>
      </c>
    </row>
    <row r="1429" spans="1:28" s="171" customFormat="1" ht="20.45">
      <c r="A1429" s="156"/>
      <c r="B1429" s="150" t="str">
        <f ca="1">IF(LEN(A1429)=0,"",INDEX('Smelter Look-up'!$A:$A,MATCH($A1429,'Smelter Look-up'!$E:$E,0)))</f>
        <v/>
      </c>
      <c r="C1429" s="153" t="str">
        <f ca="1">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 ca="1">IF(C1429="",NA(),MATCH($B1429&amp;$C1429,'Smelter Look-up'!$J:$J,0))</f>
        <v>#N/A</v>
      </c>
      <c r="X1429" s="171">
        <f t="shared" ca="1" si="66"/>
        <v>0</v>
      </c>
      <c r="AB1429" s="171" t="str">
        <f t="shared" ca="1" si="67"/>
        <v/>
      </c>
    </row>
    <row r="1430" spans="1:28" s="171" customFormat="1" ht="20.45">
      <c r="A1430" s="156"/>
      <c r="B1430" s="150" t="str">
        <f ca="1">IF(LEN(A1430)=0,"",INDEX('Smelter Look-up'!$A:$A,MATCH($A1430,'Smelter Look-up'!$E:$E,0)))</f>
        <v/>
      </c>
      <c r="C1430" s="153" t="str">
        <f ca="1">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 ca="1">IF(C1430="",NA(),MATCH($B1430&amp;$C1430,'Smelter Look-up'!$J:$J,0))</f>
        <v>#N/A</v>
      </c>
      <c r="X1430" s="171">
        <f t="shared" ca="1" si="66"/>
        <v>0</v>
      </c>
      <c r="AB1430" s="171" t="str">
        <f t="shared" ca="1" si="67"/>
        <v/>
      </c>
    </row>
    <row r="1431" spans="1:28" s="171" customFormat="1" ht="20.45">
      <c r="A1431" s="156"/>
      <c r="B1431" s="150" t="str">
        <f ca="1">IF(LEN(A1431)=0,"",INDEX('Smelter Look-up'!$A:$A,MATCH($A1431,'Smelter Look-up'!$E:$E,0)))</f>
        <v/>
      </c>
      <c r="C1431" s="153" t="str">
        <f ca="1">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 ca="1">IF(C1431="",NA(),MATCH($B1431&amp;$C1431,'Smelter Look-up'!$J:$J,0))</f>
        <v>#N/A</v>
      </c>
      <c r="X1431" s="171">
        <f t="shared" ca="1" si="66"/>
        <v>0</v>
      </c>
      <c r="AB1431" s="171" t="str">
        <f t="shared" ca="1" si="67"/>
        <v/>
      </c>
    </row>
    <row r="1432" spans="1:28" s="171" customFormat="1" ht="20.45">
      <c r="A1432" s="156"/>
      <c r="B1432" s="150" t="str">
        <f ca="1">IF(LEN(A1432)=0,"",INDEX('Smelter Look-up'!$A:$A,MATCH($A1432,'Smelter Look-up'!$E:$E,0)))</f>
        <v/>
      </c>
      <c r="C1432" s="153" t="str">
        <f ca="1">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 ca="1">IF(C1432="",NA(),MATCH($B1432&amp;$C1432,'Smelter Look-up'!$J:$J,0))</f>
        <v>#N/A</v>
      </c>
      <c r="X1432" s="171">
        <f t="shared" ca="1" si="66"/>
        <v>0</v>
      </c>
      <c r="AB1432" s="171" t="str">
        <f t="shared" ca="1" si="67"/>
        <v/>
      </c>
    </row>
    <row r="1433" spans="1:28" s="171" customFormat="1" ht="20.45">
      <c r="A1433" s="156"/>
      <c r="B1433" s="150" t="str">
        <f ca="1">IF(LEN(A1433)=0,"",INDEX('Smelter Look-up'!$A:$A,MATCH($A1433,'Smelter Look-up'!$E:$E,0)))</f>
        <v/>
      </c>
      <c r="C1433" s="153" t="str">
        <f ca="1">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 ca="1">IF(C1433="",NA(),MATCH($B1433&amp;$C1433,'Smelter Look-up'!$J:$J,0))</f>
        <v>#N/A</v>
      </c>
      <c r="X1433" s="171">
        <f t="shared" ca="1" si="66"/>
        <v>0</v>
      </c>
      <c r="AB1433" s="171" t="str">
        <f t="shared" ca="1" si="67"/>
        <v/>
      </c>
    </row>
    <row r="1434" spans="1:28" s="171" customFormat="1" ht="20.45">
      <c r="A1434" s="156"/>
      <c r="B1434" s="150" t="str">
        <f ca="1">IF(LEN(A1434)=0,"",INDEX('Smelter Look-up'!$A:$A,MATCH($A1434,'Smelter Look-up'!$E:$E,0)))</f>
        <v/>
      </c>
      <c r="C1434" s="153" t="str">
        <f ca="1">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 ca="1">IF(C1434="",NA(),MATCH($B1434&amp;$C1434,'Smelter Look-up'!$J:$J,0))</f>
        <v>#N/A</v>
      </c>
      <c r="X1434" s="171">
        <f t="shared" ca="1" si="66"/>
        <v>0</v>
      </c>
      <c r="AB1434" s="171" t="str">
        <f t="shared" ca="1" si="67"/>
        <v/>
      </c>
    </row>
    <row r="1435" spans="1:28" s="171" customFormat="1" ht="20.45">
      <c r="A1435" s="156"/>
      <c r="B1435" s="150" t="str">
        <f ca="1">IF(LEN(A1435)=0,"",INDEX('Smelter Look-up'!$A:$A,MATCH($A1435,'Smelter Look-up'!$E:$E,0)))</f>
        <v/>
      </c>
      <c r="C1435" s="153" t="str">
        <f ca="1">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 ca="1">IF(C1435="",NA(),MATCH($B1435&amp;$C1435,'Smelter Look-up'!$J:$J,0))</f>
        <v>#N/A</v>
      </c>
      <c r="X1435" s="171">
        <f t="shared" ca="1" si="66"/>
        <v>0</v>
      </c>
      <c r="AB1435" s="171" t="str">
        <f t="shared" ca="1" si="67"/>
        <v/>
      </c>
    </row>
    <row r="1436" spans="1:28" s="171" customFormat="1" ht="20.45">
      <c r="A1436" s="156"/>
      <c r="B1436" s="150" t="str">
        <f ca="1">IF(LEN(A1436)=0,"",INDEX('Smelter Look-up'!$A:$A,MATCH($A1436,'Smelter Look-up'!$E:$E,0)))</f>
        <v/>
      </c>
      <c r="C1436" s="153" t="str">
        <f ca="1">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 ca="1">IF(C1436="",NA(),MATCH($B1436&amp;$C1436,'Smelter Look-up'!$J:$J,0))</f>
        <v>#N/A</v>
      </c>
      <c r="X1436" s="171">
        <f t="shared" ca="1" si="66"/>
        <v>0</v>
      </c>
      <c r="AB1436" s="171" t="str">
        <f t="shared" ca="1" si="67"/>
        <v/>
      </c>
    </row>
    <row r="1437" spans="1:28" s="171" customFormat="1" ht="20.45">
      <c r="A1437" s="156"/>
      <c r="B1437" s="150" t="str">
        <f ca="1">IF(LEN(A1437)=0,"",INDEX('Smelter Look-up'!$A:$A,MATCH($A1437,'Smelter Look-up'!$E:$E,0)))</f>
        <v/>
      </c>
      <c r="C1437" s="153" t="str">
        <f ca="1">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 ca="1">IF(C1437="",NA(),MATCH($B1437&amp;$C1437,'Smelter Look-up'!$J:$J,0))</f>
        <v>#N/A</v>
      </c>
      <c r="X1437" s="171">
        <f t="shared" ca="1" si="66"/>
        <v>0</v>
      </c>
      <c r="AB1437" s="171" t="str">
        <f t="shared" ca="1" si="67"/>
        <v/>
      </c>
    </row>
    <row r="1438" spans="1:28" s="171" customFormat="1" ht="20.45">
      <c r="A1438" s="156"/>
      <c r="B1438" s="150" t="str">
        <f ca="1">IF(LEN(A1438)=0,"",INDEX('Smelter Look-up'!$A:$A,MATCH($A1438,'Smelter Look-up'!$E:$E,0)))</f>
        <v/>
      </c>
      <c r="C1438" s="153" t="str">
        <f ca="1">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 ca="1">IF(C1438="",NA(),MATCH($B1438&amp;$C1438,'Smelter Look-up'!$J:$J,0))</f>
        <v>#N/A</v>
      </c>
      <c r="X1438" s="171">
        <f t="shared" ca="1" si="66"/>
        <v>0</v>
      </c>
      <c r="AB1438" s="171" t="str">
        <f t="shared" ca="1" si="67"/>
        <v/>
      </c>
    </row>
    <row r="1439" spans="1:28" s="171" customFormat="1" ht="20.45">
      <c r="A1439" s="156"/>
      <c r="B1439" s="150" t="str">
        <f ca="1">IF(LEN(A1439)=0,"",INDEX('Smelter Look-up'!$A:$A,MATCH($A1439,'Smelter Look-up'!$E:$E,0)))</f>
        <v/>
      </c>
      <c r="C1439" s="153" t="str">
        <f ca="1">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 ca="1">IF(C1439="",NA(),MATCH($B1439&amp;$C1439,'Smelter Look-up'!$J:$J,0))</f>
        <v>#N/A</v>
      </c>
      <c r="X1439" s="171">
        <f t="shared" ca="1" si="66"/>
        <v>0</v>
      </c>
      <c r="AB1439" s="171" t="str">
        <f t="shared" ca="1" si="67"/>
        <v/>
      </c>
    </row>
    <row r="1440" spans="1:28" s="171" customFormat="1" ht="20.45">
      <c r="A1440" s="156"/>
      <c r="B1440" s="150" t="str">
        <f ca="1">IF(LEN(A1440)=0,"",INDEX('Smelter Look-up'!$A:$A,MATCH($A1440,'Smelter Look-up'!$E:$E,0)))</f>
        <v/>
      </c>
      <c r="C1440" s="153" t="str">
        <f ca="1">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 ca="1">IF(C1440="",NA(),MATCH($B1440&amp;$C1440,'Smelter Look-up'!$J:$J,0))</f>
        <v>#N/A</v>
      </c>
      <c r="X1440" s="171">
        <f t="shared" ca="1" si="66"/>
        <v>0</v>
      </c>
      <c r="AB1440" s="171" t="str">
        <f t="shared" ca="1" si="67"/>
        <v/>
      </c>
    </row>
    <row r="1441" spans="1:28" s="171" customFormat="1" ht="20.45">
      <c r="A1441" s="156"/>
      <c r="B1441" s="150" t="str">
        <f ca="1">IF(LEN(A1441)=0,"",INDEX('Smelter Look-up'!$A:$A,MATCH($A1441,'Smelter Look-up'!$E:$E,0)))</f>
        <v/>
      </c>
      <c r="C1441" s="153" t="str">
        <f ca="1">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 ca="1">IF(C1441="",NA(),MATCH($B1441&amp;$C1441,'Smelter Look-up'!$J:$J,0))</f>
        <v>#N/A</v>
      </c>
      <c r="X1441" s="171">
        <f t="shared" ca="1" si="66"/>
        <v>0</v>
      </c>
      <c r="AB1441" s="171" t="str">
        <f t="shared" ca="1" si="67"/>
        <v/>
      </c>
    </row>
    <row r="1442" spans="1:28" s="171" customFormat="1" ht="20.45">
      <c r="A1442" s="156"/>
      <c r="B1442" s="150" t="str">
        <f ca="1">IF(LEN(A1442)=0,"",INDEX('Smelter Look-up'!$A:$A,MATCH($A1442,'Smelter Look-up'!$E:$E,0)))</f>
        <v/>
      </c>
      <c r="C1442" s="153" t="str">
        <f ca="1">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 ca="1">IF(C1442="",NA(),MATCH($B1442&amp;$C1442,'Smelter Look-up'!$J:$J,0))</f>
        <v>#N/A</v>
      </c>
      <c r="X1442" s="171">
        <f t="shared" ca="1" si="66"/>
        <v>0</v>
      </c>
      <c r="AB1442" s="171" t="str">
        <f t="shared" ca="1" si="67"/>
        <v/>
      </c>
    </row>
    <row r="1443" spans="1:28" s="171" customFormat="1" ht="20.45">
      <c r="A1443" s="156"/>
      <c r="B1443" s="150" t="str">
        <f ca="1">IF(LEN(A1443)=0,"",INDEX('Smelter Look-up'!$A:$A,MATCH($A1443,'Smelter Look-up'!$E:$E,0)))</f>
        <v/>
      </c>
      <c r="C1443" s="153" t="str">
        <f ca="1">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 ca="1">IF(C1443="",NA(),MATCH($B1443&amp;$C1443,'Smelter Look-up'!$J:$J,0))</f>
        <v>#N/A</v>
      </c>
      <c r="X1443" s="171">
        <f t="shared" ca="1" si="66"/>
        <v>0</v>
      </c>
      <c r="AB1443" s="171" t="str">
        <f t="shared" ca="1" si="67"/>
        <v/>
      </c>
    </row>
    <row r="1444" spans="1:28" s="171" customFormat="1" ht="20.45">
      <c r="A1444" s="156"/>
      <c r="B1444" s="150" t="str">
        <f ca="1">IF(LEN(A1444)=0,"",INDEX('Smelter Look-up'!$A:$A,MATCH($A1444,'Smelter Look-up'!$E:$E,0)))</f>
        <v/>
      </c>
      <c r="C1444" s="153" t="str">
        <f ca="1">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 ca="1">IF(C1444="",NA(),MATCH($B1444&amp;$C1444,'Smelter Look-up'!$J:$J,0))</f>
        <v>#N/A</v>
      </c>
      <c r="X1444" s="171">
        <f t="shared" ca="1" si="66"/>
        <v>0</v>
      </c>
      <c r="AB1444" s="171" t="str">
        <f t="shared" ca="1" si="67"/>
        <v/>
      </c>
    </row>
    <row r="1445" spans="1:28" s="171" customFormat="1" ht="20.45">
      <c r="A1445" s="156"/>
      <c r="B1445" s="150" t="str">
        <f ca="1">IF(LEN(A1445)=0,"",INDEX('Smelter Look-up'!$A:$A,MATCH($A1445,'Smelter Look-up'!$E:$E,0)))</f>
        <v/>
      </c>
      <c r="C1445" s="153" t="str">
        <f ca="1">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 ca="1">IF(C1445="",NA(),MATCH($B1445&amp;$C1445,'Smelter Look-up'!$J:$J,0))</f>
        <v>#N/A</v>
      </c>
      <c r="X1445" s="171">
        <f t="shared" ca="1" si="66"/>
        <v>0</v>
      </c>
      <c r="AB1445" s="171" t="str">
        <f t="shared" ca="1" si="67"/>
        <v/>
      </c>
    </row>
    <row r="1446" spans="1:28" s="171" customFormat="1" ht="20.45">
      <c r="A1446" s="156"/>
      <c r="B1446" s="150" t="str">
        <f ca="1">IF(LEN(A1446)=0,"",INDEX('Smelter Look-up'!$A:$A,MATCH($A1446,'Smelter Look-up'!$E:$E,0)))</f>
        <v/>
      </c>
      <c r="C1446" s="153" t="str">
        <f ca="1">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 ca="1">IF(C1446="",NA(),MATCH($B1446&amp;$C1446,'Smelter Look-up'!$J:$J,0))</f>
        <v>#N/A</v>
      </c>
      <c r="X1446" s="171">
        <f t="shared" ca="1" si="66"/>
        <v>0</v>
      </c>
      <c r="AB1446" s="171" t="str">
        <f t="shared" ca="1" si="67"/>
        <v/>
      </c>
    </row>
    <row r="1447" spans="1:28" s="171" customFormat="1" ht="20.45">
      <c r="A1447" s="156"/>
      <c r="B1447" s="150" t="str">
        <f ca="1">IF(LEN(A1447)=0,"",INDEX('Smelter Look-up'!$A:$A,MATCH($A1447,'Smelter Look-up'!$E:$E,0)))</f>
        <v/>
      </c>
      <c r="C1447" s="153" t="str">
        <f ca="1">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 ca="1">IF(C1447="",NA(),MATCH($B1447&amp;$C1447,'Smelter Look-up'!$J:$J,0))</f>
        <v>#N/A</v>
      </c>
      <c r="X1447" s="171">
        <f t="shared" ca="1" si="66"/>
        <v>0</v>
      </c>
      <c r="AB1447" s="171" t="str">
        <f t="shared" ca="1" si="67"/>
        <v/>
      </c>
    </row>
    <row r="1448" spans="1:28" s="171" customFormat="1" ht="20.45">
      <c r="A1448" s="156"/>
      <c r="B1448" s="150" t="str">
        <f ca="1">IF(LEN(A1448)=0,"",INDEX('Smelter Look-up'!$A:$A,MATCH($A1448,'Smelter Look-up'!$E:$E,0)))</f>
        <v/>
      </c>
      <c r="C1448" s="153" t="str">
        <f ca="1">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 ca="1">IF(C1448="",NA(),MATCH($B1448&amp;$C1448,'Smelter Look-up'!$J:$J,0))</f>
        <v>#N/A</v>
      </c>
      <c r="X1448" s="171">
        <f t="shared" ca="1" si="66"/>
        <v>0</v>
      </c>
      <c r="AB1448" s="171" t="str">
        <f t="shared" ca="1" si="67"/>
        <v/>
      </c>
    </row>
    <row r="1449" spans="1:28" s="171" customFormat="1" ht="20.45">
      <c r="A1449" s="156"/>
      <c r="B1449" s="150" t="str">
        <f ca="1">IF(LEN(A1449)=0,"",INDEX('Smelter Look-up'!$A:$A,MATCH($A1449,'Smelter Look-up'!$E:$E,0)))</f>
        <v/>
      </c>
      <c r="C1449" s="153" t="str">
        <f ca="1">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 ca="1">IF(C1449="",NA(),MATCH($B1449&amp;$C1449,'Smelter Look-up'!$J:$J,0))</f>
        <v>#N/A</v>
      </c>
      <c r="X1449" s="171">
        <f t="shared" ca="1" si="66"/>
        <v>0</v>
      </c>
      <c r="AB1449" s="171" t="str">
        <f t="shared" ca="1" si="67"/>
        <v/>
      </c>
    </row>
    <row r="1450" spans="1:28" s="171" customFormat="1" ht="20.45">
      <c r="A1450" s="156"/>
      <c r="B1450" s="150" t="str">
        <f ca="1">IF(LEN(A1450)=0,"",INDEX('Smelter Look-up'!$A:$A,MATCH($A1450,'Smelter Look-up'!$E:$E,0)))</f>
        <v/>
      </c>
      <c r="C1450" s="153" t="str">
        <f ca="1">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 ca="1">IF(C1450="",NA(),MATCH($B1450&amp;$C1450,'Smelter Look-up'!$J:$J,0))</f>
        <v>#N/A</v>
      </c>
      <c r="X1450" s="171">
        <f t="shared" ca="1" si="66"/>
        <v>0</v>
      </c>
      <c r="AB1450" s="171" t="str">
        <f t="shared" ca="1" si="67"/>
        <v/>
      </c>
    </row>
    <row r="1451" spans="1:28" s="171" customFormat="1" ht="20.45">
      <c r="A1451" s="156"/>
      <c r="B1451" s="150" t="str">
        <f ca="1">IF(LEN(A1451)=0,"",INDEX('Smelter Look-up'!$A:$A,MATCH($A1451,'Smelter Look-up'!$E:$E,0)))</f>
        <v/>
      </c>
      <c r="C1451" s="153" t="str">
        <f ca="1">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 ca="1">IF(C1451="",NA(),MATCH($B1451&amp;$C1451,'Smelter Look-up'!$J:$J,0))</f>
        <v>#N/A</v>
      </c>
      <c r="X1451" s="171">
        <f t="shared" ca="1" si="66"/>
        <v>0</v>
      </c>
      <c r="AB1451" s="171" t="str">
        <f t="shared" ca="1" si="67"/>
        <v/>
      </c>
    </row>
    <row r="1452" spans="1:28" s="171" customFormat="1" ht="20.45">
      <c r="A1452" s="156"/>
      <c r="B1452" s="150" t="str">
        <f ca="1">IF(LEN(A1452)=0,"",INDEX('Smelter Look-up'!$A:$A,MATCH($A1452,'Smelter Look-up'!$E:$E,0)))</f>
        <v/>
      </c>
      <c r="C1452" s="153" t="str">
        <f ca="1">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 ca="1">IF(C1452="",NA(),MATCH($B1452&amp;$C1452,'Smelter Look-up'!$J:$J,0))</f>
        <v>#N/A</v>
      </c>
      <c r="X1452" s="171">
        <f t="shared" ca="1" si="66"/>
        <v>0</v>
      </c>
      <c r="AB1452" s="171" t="str">
        <f t="shared" ca="1" si="67"/>
        <v/>
      </c>
    </row>
    <row r="1453" spans="1:28" s="171" customFormat="1" ht="20.45">
      <c r="A1453" s="156"/>
      <c r="B1453" s="150" t="str">
        <f ca="1">IF(LEN(A1453)=0,"",INDEX('Smelter Look-up'!$A:$A,MATCH($A1453,'Smelter Look-up'!$E:$E,0)))</f>
        <v/>
      </c>
      <c r="C1453" s="153" t="str">
        <f ca="1">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 ca="1">IF(C1453="",NA(),MATCH($B1453&amp;$C1453,'Smelter Look-up'!$J:$J,0))</f>
        <v>#N/A</v>
      </c>
      <c r="X1453" s="171">
        <f t="shared" ca="1" si="66"/>
        <v>0</v>
      </c>
      <c r="AB1453" s="171" t="str">
        <f t="shared" ca="1" si="67"/>
        <v/>
      </c>
    </row>
    <row r="1454" spans="1:28" s="171" customFormat="1" ht="20.45">
      <c r="A1454" s="156"/>
      <c r="B1454" s="150" t="str">
        <f ca="1">IF(LEN(A1454)=0,"",INDEX('Smelter Look-up'!$A:$A,MATCH($A1454,'Smelter Look-up'!$E:$E,0)))</f>
        <v/>
      </c>
      <c r="C1454" s="153" t="str">
        <f ca="1">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 ca="1">IF(C1454="",NA(),MATCH($B1454&amp;$C1454,'Smelter Look-up'!$J:$J,0))</f>
        <v>#N/A</v>
      </c>
      <c r="X1454" s="171">
        <f t="shared" ca="1" si="66"/>
        <v>0</v>
      </c>
      <c r="AB1454" s="171" t="str">
        <f t="shared" ca="1" si="67"/>
        <v/>
      </c>
    </row>
    <row r="1455" spans="1:28" s="171" customFormat="1" ht="20.45">
      <c r="A1455" s="156"/>
      <c r="B1455" s="150" t="str">
        <f ca="1">IF(LEN(A1455)=0,"",INDEX('Smelter Look-up'!$A:$A,MATCH($A1455,'Smelter Look-up'!$E:$E,0)))</f>
        <v/>
      </c>
      <c r="C1455" s="153" t="str">
        <f ca="1">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 ca="1">IF(C1455="",NA(),MATCH($B1455&amp;$C1455,'Smelter Look-up'!$J:$J,0))</f>
        <v>#N/A</v>
      </c>
      <c r="X1455" s="171">
        <f t="shared" ca="1" si="66"/>
        <v>0</v>
      </c>
      <c r="AB1455" s="171" t="str">
        <f t="shared" ca="1" si="67"/>
        <v/>
      </c>
    </row>
    <row r="1456" spans="1:28" s="171" customFormat="1" ht="20.45">
      <c r="A1456" s="156"/>
      <c r="B1456" s="150" t="str">
        <f ca="1">IF(LEN(A1456)=0,"",INDEX('Smelter Look-up'!$A:$A,MATCH($A1456,'Smelter Look-up'!$E:$E,0)))</f>
        <v/>
      </c>
      <c r="C1456" s="153" t="str">
        <f ca="1">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 ca="1">IF(C1456="",NA(),MATCH($B1456&amp;$C1456,'Smelter Look-up'!$J:$J,0))</f>
        <v>#N/A</v>
      </c>
      <c r="X1456" s="171">
        <f t="shared" ca="1" si="66"/>
        <v>0</v>
      </c>
      <c r="AB1456" s="171" t="str">
        <f t="shared" ca="1" si="67"/>
        <v/>
      </c>
    </row>
    <row r="1457" spans="1:28" s="171" customFormat="1" ht="20.45">
      <c r="A1457" s="156"/>
      <c r="B1457" s="150" t="str">
        <f ca="1">IF(LEN(A1457)=0,"",INDEX('Smelter Look-up'!$A:$A,MATCH($A1457,'Smelter Look-up'!$E:$E,0)))</f>
        <v/>
      </c>
      <c r="C1457" s="153" t="str">
        <f ca="1">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 ca="1">IF(C1457="",NA(),MATCH($B1457&amp;$C1457,'Smelter Look-up'!$J:$J,0))</f>
        <v>#N/A</v>
      </c>
      <c r="X1457" s="171">
        <f t="shared" ca="1" si="66"/>
        <v>0</v>
      </c>
      <c r="AB1457" s="171" t="str">
        <f t="shared" ca="1" si="67"/>
        <v/>
      </c>
    </row>
    <row r="1458" spans="1:28" s="171" customFormat="1" ht="20.45">
      <c r="A1458" s="156"/>
      <c r="B1458" s="150" t="str">
        <f ca="1">IF(LEN(A1458)=0,"",INDEX('Smelter Look-up'!$A:$A,MATCH($A1458,'Smelter Look-up'!$E:$E,0)))</f>
        <v/>
      </c>
      <c r="C1458" s="153" t="str">
        <f ca="1">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 ca="1">IF(C1458="",NA(),MATCH($B1458&amp;$C1458,'Smelter Look-up'!$J:$J,0))</f>
        <v>#N/A</v>
      </c>
      <c r="X1458" s="171">
        <f t="shared" ca="1" si="66"/>
        <v>0</v>
      </c>
      <c r="AB1458" s="171" t="str">
        <f t="shared" ca="1" si="67"/>
        <v/>
      </c>
    </row>
    <row r="1459" spans="1:28" s="171" customFormat="1" ht="20.45">
      <c r="A1459" s="156"/>
      <c r="B1459" s="150" t="str">
        <f ca="1">IF(LEN(A1459)=0,"",INDEX('Smelter Look-up'!$A:$A,MATCH($A1459,'Smelter Look-up'!$E:$E,0)))</f>
        <v/>
      </c>
      <c r="C1459" s="153" t="str">
        <f ca="1">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 ca="1">IF(C1459="",NA(),MATCH($B1459&amp;$C1459,'Smelter Look-up'!$J:$J,0))</f>
        <v>#N/A</v>
      </c>
      <c r="X1459" s="171">
        <f t="shared" ca="1" si="66"/>
        <v>0</v>
      </c>
      <c r="AB1459" s="171" t="str">
        <f t="shared" ca="1" si="67"/>
        <v/>
      </c>
    </row>
    <row r="1460" spans="1:28" s="171" customFormat="1" ht="20.45">
      <c r="A1460" s="156"/>
      <c r="B1460" s="150" t="str">
        <f ca="1">IF(LEN(A1460)=0,"",INDEX('Smelter Look-up'!$A:$A,MATCH($A1460,'Smelter Look-up'!$E:$E,0)))</f>
        <v/>
      </c>
      <c r="C1460" s="153" t="str">
        <f ca="1">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 ca="1">IF(C1460="",NA(),MATCH($B1460&amp;$C1460,'Smelter Look-up'!$J:$J,0))</f>
        <v>#N/A</v>
      </c>
      <c r="X1460" s="171">
        <f t="shared" ca="1" si="66"/>
        <v>0</v>
      </c>
      <c r="AB1460" s="171" t="str">
        <f t="shared" ca="1" si="67"/>
        <v/>
      </c>
    </row>
    <row r="1461" spans="1:28" s="171" customFormat="1" ht="20.45">
      <c r="A1461" s="156"/>
      <c r="B1461" s="150" t="str">
        <f ca="1">IF(LEN(A1461)=0,"",INDEX('Smelter Look-up'!$A:$A,MATCH($A1461,'Smelter Look-up'!$E:$E,0)))</f>
        <v/>
      </c>
      <c r="C1461" s="153" t="str">
        <f ca="1">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 ca="1">IF(C1461="",NA(),MATCH($B1461&amp;$C1461,'Smelter Look-up'!$J:$J,0))</f>
        <v>#N/A</v>
      </c>
      <c r="X1461" s="171">
        <f t="shared" ca="1" si="66"/>
        <v>0</v>
      </c>
      <c r="AB1461" s="171" t="str">
        <f t="shared" ca="1" si="67"/>
        <v/>
      </c>
    </row>
    <row r="1462" spans="1:28" s="171" customFormat="1" ht="20.45">
      <c r="A1462" s="156"/>
      <c r="B1462" s="150" t="str">
        <f ca="1">IF(LEN(A1462)=0,"",INDEX('Smelter Look-up'!$A:$A,MATCH($A1462,'Smelter Look-up'!$E:$E,0)))</f>
        <v/>
      </c>
      <c r="C1462" s="153" t="str">
        <f ca="1">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 ca="1">IF(C1462="",NA(),MATCH($B1462&amp;$C1462,'Smelter Look-up'!$J:$J,0))</f>
        <v>#N/A</v>
      </c>
      <c r="X1462" s="171">
        <f t="shared" ca="1" si="66"/>
        <v>0</v>
      </c>
      <c r="AB1462" s="171" t="str">
        <f t="shared" ca="1" si="67"/>
        <v/>
      </c>
    </row>
    <row r="1463" spans="1:28" s="171" customFormat="1" ht="20.45">
      <c r="A1463" s="156"/>
      <c r="B1463" s="150" t="str">
        <f ca="1">IF(LEN(A1463)=0,"",INDEX('Smelter Look-up'!$A:$A,MATCH($A1463,'Smelter Look-up'!$E:$E,0)))</f>
        <v/>
      </c>
      <c r="C1463" s="153" t="str">
        <f ca="1">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 ca="1">IF(C1463="",NA(),MATCH($B1463&amp;$C1463,'Smelter Look-up'!$J:$J,0))</f>
        <v>#N/A</v>
      </c>
      <c r="X1463" s="171">
        <f t="shared" ca="1" si="66"/>
        <v>0</v>
      </c>
      <c r="AB1463" s="171" t="str">
        <f t="shared" ca="1" si="67"/>
        <v/>
      </c>
    </row>
    <row r="1464" spans="1:28" s="171" customFormat="1" ht="20.45">
      <c r="A1464" s="156"/>
      <c r="B1464" s="150" t="str">
        <f ca="1">IF(LEN(A1464)=0,"",INDEX('Smelter Look-up'!$A:$A,MATCH($A1464,'Smelter Look-up'!$E:$E,0)))</f>
        <v/>
      </c>
      <c r="C1464" s="153" t="str">
        <f ca="1">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 ca="1">IF(C1464="",NA(),MATCH($B1464&amp;$C1464,'Smelter Look-up'!$J:$J,0))</f>
        <v>#N/A</v>
      </c>
      <c r="X1464" s="171">
        <f t="shared" ca="1" si="66"/>
        <v>0</v>
      </c>
      <c r="AB1464" s="171" t="str">
        <f t="shared" ca="1" si="67"/>
        <v/>
      </c>
    </row>
    <row r="1465" spans="1:28" s="171" customFormat="1" ht="20.45">
      <c r="A1465" s="156"/>
      <c r="B1465" s="150" t="str">
        <f ca="1">IF(LEN(A1465)=0,"",INDEX('Smelter Look-up'!$A:$A,MATCH($A1465,'Smelter Look-up'!$E:$E,0)))</f>
        <v/>
      </c>
      <c r="C1465" s="153" t="str">
        <f ca="1">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 ca="1">IF(C1465="",NA(),MATCH($B1465&amp;$C1465,'Smelter Look-up'!$J:$J,0))</f>
        <v>#N/A</v>
      </c>
      <c r="X1465" s="171">
        <f t="shared" ca="1" si="66"/>
        <v>0</v>
      </c>
      <c r="AB1465" s="171" t="str">
        <f t="shared" ca="1" si="67"/>
        <v/>
      </c>
    </row>
    <row r="1466" spans="1:28" s="171" customFormat="1" ht="20.45">
      <c r="A1466" s="156"/>
      <c r="B1466" s="150" t="str">
        <f ca="1">IF(LEN(A1466)=0,"",INDEX('Smelter Look-up'!$A:$A,MATCH($A1466,'Smelter Look-up'!$E:$E,0)))</f>
        <v/>
      </c>
      <c r="C1466" s="153" t="str">
        <f ca="1">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 ca="1">IF(C1466="",NA(),MATCH($B1466&amp;$C1466,'Smelter Look-up'!$J:$J,0))</f>
        <v>#N/A</v>
      </c>
      <c r="X1466" s="171">
        <f t="shared" ca="1" si="66"/>
        <v>0</v>
      </c>
      <c r="AB1466" s="171" t="str">
        <f t="shared" ca="1" si="67"/>
        <v/>
      </c>
    </row>
    <row r="1467" spans="1:28" s="171" customFormat="1" ht="20.45">
      <c r="A1467" s="156"/>
      <c r="B1467" s="150" t="str">
        <f ca="1">IF(LEN(A1467)=0,"",INDEX('Smelter Look-up'!$A:$A,MATCH($A1467,'Smelter Look-up'!$E:$E,0)))</f>
        <v/>
      </c>
      <c r="C1467" s="153" t="str">
        <f ca="1">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 ca="1">IF(C1467="",NA(),MATCH($B1467&amp;$C1467,'Smelter Look-up'!$J:$J,0))</f>
        <v>#N/A</v>
      </c>
      <c r="X1467" s="171">
        <f t="shared" ca="1" si="66"/>
        <v>0</v>
      </c>
      <c r="AB1467" s="171" t="str">
        <f t="shared" ca="1" si="67"/>
        <v/>
      </c>
    </row>
    <row r="1468" spans="1:28" s="171" customFormat="1" ht="20.45">
      <c r="A1468" s="156"/>
      <c r="B1468" s="150" t="str">
        <f ca="1">IF(LEN(A1468)=0,"",INDEX('Smelter Look-up'!$A:$A,MATCH($A1468,'Smelter Look-up'!$E:$E,0)))</f>
        <v/>
      </c>
      <c r="C1468" s="153" t="str">
        <f ca="1">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 ca="1">IF(C1468="",NA(),MATCH($B1468&amp;$C1468,'Smelter Look-up'!$J:$J,0))</f>
        <v>#N/A</v>
      </c>
      <c r="X1468" s="171">
        <f t="shared" ca="1" si="66"/>
        <v>0</v>
      </c>
      <c r="AB1468" s="171" t="str">
        <f t="shared" ca="1" si="67"/>
        <v/>
      </c>
    </row>
    <row r="1469" spans="1:28" s="171" customFormat="1" ht="20.45">
      <c r="A1469" s="156"/>
      <c r="B1469" s="150" t="str">
        <f ca="1">IF(LEN(A1469)=0,"",INDEX('Smelter Look-up'!$A:$A,MATCH($A1469,'Smelter Look-up'!$E:$E,0)))</f>
        <v/>
      </c>
      <c r="C1469" s="153" t="str">
        <f ca="1">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 ca="1">IF(C1469="",NA(),MATCH($B1469&amp;$C1469,'Smelter Look-up'!$J:$J,0))</f>
        <v>#N/A</v>
      </c>
      <c r="X1469" s="171">
        <f t="shared" ca="1" si="66"/>
        <v>0</v>
      </c>
      <c r="AB1469" s="171" t="str">
        <f t="shared" ca="1" si="67"/>
        <v/>
      </c>
    </row>
    <row r="1470" spans="1:28" s="171" customFormat="1" ht="20.45">
      <c r="A1470" s="156"/>
      <c r="B1470" s="150" t="str">
        <f ca="1">IF(LEN(A1470)=0,"",INDEX('Smelter Look-up'!$A:$A,MATCH($A1470,'Smelter Look-up'!$E:$E,0)))</f>
        <v/>
      </c>
      <c r="C1470" s="153" t="str">
        <f ca="1">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 ca="1">IF(C1470="",NA(),MATCH($B1470&amp;$C1470,'Smelter Look-up'!$J:$J,0))</f>
        <v>#N/A</v>
      </c>
      <c r="X1470" s="171">
        <f t="shared" ca="1" si="66"/>
        <v>0</v>
      </c>
      <c r="AB1470" s="171" t="str">
        <f t="shared" ca="1" si="67"/>
        <v/>
      </c>
    </row>
    <row r="1471" spans="1:28" s="171" customFormat="1" ht="20.45">
      <c r="A1471" s="156"/>
      <c r="B1471" s="150" t="str">
        <f ca="1">IF(LEN(A1471)=0,"",INDEX('Smelter Look-up'!$A:$A,MATCH($A1471,'Smelter Look-up'!$E:$E,0)))</f>
        <v/>
      </c>
      <c r="C1471" s="153" t="str">
        <f ca="1">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 ca="1">IF(C1471="",NA(),MATCH($B1471&amp;$C1471,'Smelter Look-up'!$J:$J,0))</f>
        <v>#N/A</v>
      </c>
      <c r="X1471" s="171">
        <f t="shared" ref="X1471:X1534" ca="1" si="69">IF(AND(C1471="Smelter not listed",OR(LEN(D1471)=0,LEN(E1471)=0)),1,0)</f>
        <v>0</v>
      </c>
      <c r="AB1471" s="171" t="str">
        <f t="shared" ref="AB1471:AB1534" ca="1" si="70">B1471&amp;C1471</f>
        <v/>
      </c>
    </row>
    <row r="1472" spans="1:28" s="171" customFormat="1" ht="20.45">
      <c r="A1472" s="156"/>
      <c r="B1472" s="150" t="str">
        <f ca="1">IF(LEN(A1472)=0,"",INDEX('Smelter Look-up'!$A:$A,MATCH($A1472,'Smelter Look-up'!$E:$E,0)))</f>
        <v/>
      </c>
      <c r="C1472" s="153" t="str">
        <f ca="1">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 ca="1">IF(C1472="",NA(),MATCH($B1472&amp;$C1472,'Smelter Look-up'!$J:$J,0))</f>
        <v>#N/A</v>
      </c>
      <c r="X1472" s="171">
        <f t="shared" ca="1" si="69"/>
        <v>0</v>
      </c>
      <c r="AB1472" s="171" t="str">
        <f t="shared" ca="1" si="70"/>
        <v/>
      </c>
    </row>
    <row r="1473" spans="1:28" s="171" customFormat="1" ht="20.45">
      <c r="A1473" s="156"/>
      <c r="B1473" s="150" t="str">
        <f ca="1">IF(LEN(A1473)=0,"",INDEX('Smelter Look-up'!$A:$A,MATCH($A1473,'Smelter Look-up'!$E:$E,0)))</f>
        <v/>
      </c>
      <c r="C1473" s="153" t="str">
        <f ca="1">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 ca="1">IF(C1473="",NA(),MATCH($B1473&amp;$C1473,'Smelter Look-up'!$J:$J,0))</f>
        <v>#N/A</v>
      </c>
      <c r="X1473" s="171">
        <f t="shared" ca="1" si="69"/>
        <v>0</v>
      </c>
      <c r="AB1473" s="171" t="str">
        <f t="shared" ca="1" si="70"/>
        <v/>
      </c>
    </row>
    <row r="1474" spans="1:28" s="171" customFormat="1" ht="20.45">
      <c r="A1474" s="156"/>
      <c r="B1474" s="150" t="str">
        <f ca="1">IF(LEN(A1474)=0,"",INDEX('Smelter Look-up'!$A:$A,MATCH($A1474,'Smelter Look-up'!$E:$E,0)))</f>
        <v/>
      </c>
      <c r="C1474" s="153" t="str">
        <f ca="1">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 ca="1">IF(C1474="",NA(),MATCH($B1474&amp;$C1474,'Smelter Look-up'!$J:$J,0))</f>
        <v>#N/A</v>
      </c>
      <c r="X1474" s="171">
        <f t="shared" ca="1" si="69"/>
        <v>0</v>
      </c>
      <c r="AB1474" s="171" t="str">
        <f t="shared" ca="1" si="70"/>
        <v/>
      </c>
    </row>
    <row r="1475" spans="1:28" s="171" customFormat="1" ht="20.45">
      <c r="A1475" s="156"/>
      <c r="B1475" s="150" t="str">
        <f ca="1">IF(LEN(A1475)=0,"",INDEX('Smelter Look-up'!$A:$A,MATCH($A1475,'Smelter Look-up'!$E:$E,0)))</f>
        <v/>
      </c>
      <c r="C1475" s="153" t="str">
        <f ca="1">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 ca="1">IF(C1475="",NA(),MATCH($B1475&amp;$C1475,'Smelter Look-up'!$J:$J,0))</f>
        <v>#N/A</v>
      </c>
      <c r="X1475" s="171">
        <f t="shared" ca="1" si="69"/>
        <v>0</v>
      </c>
      <c r="AB1475" s="171" t="str">
        <f t="shared" ca="1" si="70"/>
        <v/>
      </c>
    </row>
    <row r="1476" spans="1:28" s="171" customFormat="1" ht="20.45">
      <c r="A1476" s="156"/>
      <c r="B1476" s="150" t="str">
        <f ca="1">IF(LEN(A1476)=0,"",INDEX('Smelter Look-up'!$A:$A,MATCH($A1476,'Smelter Look-up'!$E:$E,0)))</f>
        <v/>
      </c>
      <c r="C1476" s="153" t="str">
        <f ca="1">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 ca="1">IF(C1476="",NA(),MATCH($B1476&amp;$C1476,'Smelter Look-up'!$J:$J,0))</f>
        <v>#N/A</v>
      </c>
      <c r="X1476" s="171">
        <f t="shared" ca="1" si="69"/>
        <v>0</v>
      </c>
      <c r="AB1476" s="171" t="str">
        <f t="shared" ca="1" si="70"/>
        <v/>
      </c>
    </row>
    <row r="1477" spans="1:28" s="171" customFormat="1" ht="20.45">
      <c r="A1477" s="156"/>
      <c r="B1477" s="150" t="str">
        <f ca="1">IF(LEN(A1477)=0,"",INDEX('Smelter Look-up'!$A:$A,MATCH($A1477,'Smelter Look-up'!$E:$E,0)))</f>
        <v/>
      </c>
      <c r="C1477" s="153" t="str">
        <f ca="1">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 ca="1">IF(C1477="",NA(),MATCH($B1477&amp;$C1477,'Smelter Look-up'!$J:$J,0))</f>
        <v>#N/A</v>
      </c>
      <c r="X1477" s="171">
        <f t="shared" ca="1" si="69"/>
        <v>0</v>
      </c>
      <c r="AB1477" s="171" t="str">
        <f t="shared" ca="1" si="70"/>
        <v/>
      </c>
    </row>
    <row r="1478" spans="1:28" s="171" customFormat="1" ht="20.45">
      <c r="A1478" s="156"/>
      <c r="B1478" s="150" t="str">
        <f ca="1">IF(LEN(A1478)=0,"",INDEX('Smelter Look-up'!$A:$A,MATCH($A1478,'Smelter Look-up'!$E:$E,0)))</f>
        <v/>
      </c>
      <c r="C1478" s="153" t="str">
        <f ca="1">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 ca="1">IF(C1478="",NA(),MATCH($B1478&amp;$C1478,'Smelter Look-up'!$J:$J,0))</f>
        <v>#N/A</v>
      </c>
      <c r="X1478" s="171">
        <f t="shared" ca="1" si="69"/>
        <v>0</v>
      </c>
      <c r="AB1478" s="171" t="str">
        <f t="shared" ca="1" si="70"/>
        <v/>
      </c>
    </row>
    <row r="1479" spans="1:28" s="171" customFormat="1" ht="20.45">
      <c r="A1479" s="156"/>
      <c r="B1479" s="150" t="str">
        <f ca="1">IF(LEN(A1479)=0,"",INDEX('Smelter Look-up'!$A:$A,MATCH($A1479,'Smelter Look-up'!$E:$E,0)))</f>
        <v/>
      </c>
      <c r="C1479" s="153" t="str">
        <f ca="1">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 ca="1">IF(C1479="",NA(),MATCH($B1479&amp;$C1479,'Smelter Look-up'!$J:$J,0))</f>
        <v>#N/A</v>
      </c>
      <c r="X1479" s="171">
        <f t="shared" ca="1" si="69"/>
        <v>0</v>
      </c>
      <c r="AB1479" s="171" t="str">
        <f t="shared" ca="1" si="70"/>
        <v/>
      </c>
    </row>
    <row r="1480" spans="1:28" s="171" customFormat="1" ht="20.45">
      <c r="A1480" s="156"/>
      <c r="B1480" s="150" t="str">
        <f ca="1">IF(LEN(A1480)=0,"",INDEX('Smelter Look-up'!$A:$A,MATCH($A1480,'Smelter Look-up'!$E:$E,0)))</f>
        <v/>
      </c>
      <c r="C1480" s="153" t="str">
        <f ca="1">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 ca="1">IF(C1480="",NA(),MATCH($B1480&amp;$C1480,'Smelter Look-up'!$J:$J,0))</f>
        <v>#N/A</v>
      </c>
      <c r="X1480" s="171">
        <f t="shared" ca="1" si="69"/>
        <v>0</v>
      </c>
      <c r="AB1480" s="171" t="str">
        <f t="shared" ca="1" si="70"/>
        <v/>
      </c>
    </row>
    <row r="1481" spans="1:28" s="171" customFormat="1" ht="20.45">
      <c r="A1481" s="156"/>
      <c r="B1481" s="150" t="str">
        <f ca="1">IF(LEN(A1481)=0,"",INDEX('Smelter Look-up'!$A:$A,MATCH($A1481,'Smelter Look-up'!$E:$E,0)))</f>
        <v/>
      </c>
      <c r="C1481" s="153" t="str">
        <f ca="1">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 ca="1">IF(C1481="",NA(),MATCH($B1481&amp;$C1481,'Smelter Look-up'!$J:$J,0))</f>
        <v>#N/A</v>
      </c>
      <c r="X1481" s="171">
        <f t="shared" ca="1" si="69"/>
        <v>0</v>
      </c>
      <c r="AB1481" s="171" t="str">
        <f t="shared" ca="1" si="70"/>
        <v/>
      </c>
    </row>
    <row r="1482" spans="1:28" s="171" customFormat="1" ht="20.45">
      <c r="A1482" s="156"/>
      <c r="B1482" s="150" t="str">
        <f ca="1">IF(LEN(A1482)=0,"",INDEX('Smelter Look-up'!$A:$A,MATCH($A1482,'Smelter Look-up'!$E:$E,0)))</f>
        <v/>
      </c>
      <c r="C1482" s="153" t="str">
        <f ca="1">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 ca="1">IF(C1482="",NA(),MATCH($B1482&amp;$C1482,'Smelter Look-up'!$J:$J,0))</f>
        <v>#N/A</v>
      </c>
      <c r="X1482" s="171">
        <f t="shared" ca="1" si="69"/>
        <v>0</v>
      </c>
      <c r="AB1482" s="171" t="str">
        <f t="shared" ca="1" si="70"/>
        <v/>
      </c>
    </row>
    <row r="1483" spans="1:28" s="171" customFormat="1" ht="20.45">
      <c r="A1483" s="156"/>
      <c r="B1483" s="150" t="str">
        <f ca="1">IF(LEN(A1483)=0,"",INDEX('Smelter Look-up'!$A:$A,MATCH($A1483,'Smelter Look-up'!$E:$E,0)))</f>
        <v/>
      </c>
      <c r="C1483" s="153" t="str">
        <f ca="1">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 ca="1">IF(C1483="",NA(),MATCH($B1483&amp;$C1483,'Smelter Look-up'!$J:$J,0))</f>
        <v>#N/A</v>
      </c>
      <c r="X1483" s="171">
        <f t="shared" ca="1" si="69"/>
        <v>0</v>
      </c>
      <c r="AB1483" s="171" t="str">
        <f t="shared" ca="1" si="70"/>
        <v/>
      </c>
    </row>
    <row r="1484" spans="1:28" s="171" customFormat="1" ht="20.45">
      <c r="A1484" s="156"/>
      <c r="B1484" s="150" t="str">
        <f ca="1">IF(LEN(A1484)=0,"",INDEX('Smelter Look-up'!$A:$A,MATCH($A1484,'Smelter Look-up'!$E:$E,0)))</f>
        <v/>
      </c>
      <c r="C1484" s="153" t="str">
        <f ca="1">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 ca="1">IF(C1484="",NA(),MATCH($B1484&amp;$C1484,'Smelter Look-up'!$J:$J,0))</f>
        <v>#N/A</v>
      </c>
      <c r="X1484" s="171">
        <f t="shared" ca="1" si="69"/>
        <v>0</v>
      </c>
      <c r="AB1484" s="171" t="str">
        <f t="shared" ca="1" si="70"/>
        <v/>
      </c>
    </row>
    <row r="1485" spans="1:28" s="171" customFormat="1" ht="20.45">
      <c r="A1485" s="156"/>
      <c r="B1485" s="150" t="str">
        <f ca="1">IF(LEN(A1485)=0,"",INDEX('Smelter Look-up'!$A:$A,MATCH($A1485,'Smelter Look-up'!$E:$E,0)))</f>
        <v/>
      </c>
      <c r="C1485" s="153" t="str">
        <f ca="1">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 ca="1">IF(C1485="",NA(),MATCH($B1485&amp;$C1485,'Smelter Look-up'!$J:$J,0))</f>
        <v>#N/A</v>
      </c>
      <c r="X1485" s="171">
        <f t="shared" ca="1" si="69"/>
        <v>0</v>
      </c>
      <c r="AB1485" s="171" t="str">
        <f t="shared" ca="1" si="70"/>
        <v/>
      </c>
    </row>
    <row r="1486" spans="1:28" s="171" customFormat="1" ht="20.45">
      <c r="A1486" s="156"/>
      <c r="B1486" s="150" t="str">
        <f ca="1">IF(LEN(A1486)=0,"",INDEX('Smelter Look-up'!$A:$A,MATCH($A1486,'Smelter Look-up'!$E:$E,0)))</f>
        <v/>
      </c>
      <c r="C1486" s="153" t="str">
        <f ca="1">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 ca="1">IF(C1486="",NA(),MATCH($B1486&amp;$C1486,'Smelter Look-up'!$J:$J,0))</f>
        <v>#N/A</v>
      </c>
      <c r="X1486" s="171">
        <f t="shared" ca="1" si="69"/>
        <v>0</v>
      </c>
      <c r="AB1486" s="171" t="str">
        <f t="shared" ca="1" si="70"/>
        <v/>
      </c>
    </row>
    <row r="1487" spans="1:28" s="171" customFormat="1" ht="20.45">
      <c r="A1487" s="156"/>
      <c r="B1487" s="150" t="str">
        <f ca="1">IF(LEN(A1487)=0,"",INDEX('Smelter Look-up'!$A:$A,MATCH($A1487,'Smelter Look-up'!$E:$E,0)))</f>
        <v/>
      </c>
      <c r="C1487" s="153" t="str">
        <f ca="1">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 ca="1">IF(C1487="",NA(),MATCH($B1487&amp;$C1487,'Smelter Look-up'!$J:$J,0))</f>
        <v>#N/A</v>
      </c>
      <c r="X1487" s="171">
        <f t="shared" ca="1" si="69"/>
        <v>0</v>
      </c>
      <c r="AB1487" s="171" t="str">
        <f t="shared" ca="1" si="70"/>
        <v/>
      </c>
    </row>
    <row r="1488" spans="1:28" s="171" customFormat="1" ht="20.45">
      <c r="A1488" s="156"/>
      <c r="B1488" s="150" t="str">
        <f ca="1">IF(LEN(A1488)=0,"",INDEX('Smelter Look-up'!$A:$A,MATCH($A1488,'Smelter Look-up'!$E:$E,0)))</f>
        <v/>
      </c>
      <c r="C1488" s="153" t="str">
        <f ca="1">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 ca="1">IF(C1488="",NA(),MATCH($B1488&amp;$C1488,'Smelter Look-up'!$J:$J,0))</f>
        <v>#N/A</v>
      </c>
      <c r="X1488" s="171">
        <f t="shared" ca="1" si="69"/>
        <v>0</v>
      </c>
      <c r="AB1488" s="171" t="str">
        <f t="shared" ca="1" si="70"/>
        <v/>
      </c>
    </row>
    <row r="1489" spans="1:28" s="171" customFormat="1" ht="20.45">
      <c r="A1489" s="156"/>
      <c r="B1489" s="150" t="str">
        <f ca="1">IF(LEN(A1489)=0,"",INDEX('Smelter Look-up'!$A:$A,MATCH($A1489,'Smelter Look-up'!$E:$E,0)))</f>
        <v/>
      </c>
      <c r="C1489" s="153" t="str">
        <f ca="1">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 ca="1">IF(C1489="",NA(),MATCH($B1489&amp;$C1489,'Smelter Look-up'!$J:$J,0))</f>
        <v>#N/A</v>
      </c>
      <c r="X1489" s="171">
        <f t="shared" ca="1" si="69"/>
        <v>0</v>
      </c>
      <c r="AB1489" s="171" t="str">
        <f t="shared" ca="1" si="70"/>
        <v/>
      </c>
    </row>
    <row r="1490" spans="1:28" s="171" customFormat="1" ht="20.45">
      <c r="A1490" s="156"/>
      <c r="B1490" s="150" t="str">
        <f ca="1">IF(LEN(A1490)=0,"",INDEX('Smelter Look-up'!$A:$A,MATCH($A1490,'Smelter Look-up'!$E:$E,0)))</f>
        <v/>
      </c>
      <c r="C1490" s="153" t="str">
        <f ca="1">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 ca="1">IF(C1490="",NA(),MATCH($B1490&amp;$C1490,'Smelter Look-up'!$J:$J,0))</f>
        <v>#N/A</v>
      </c>
      <c r="X1490" s="171">
        <f t="shared" ca="1" si="69"/>
        <v>0</v>
      </c>
      <c r="AB1490" s="171" t="str">
        <f t="shared" ca="1" si="70"/>
        <v/>
      </c>
    </row>
    <row r="1491" spans="1:28" s="171" customFormat="1" ht="20.45">
      <c r="A1491" s="156"/>
      <c r="B1491" s="150" t="str">
        <f ca="1">IF(LEN(A1491)=0,"",INDEX('Smelter Look-up'!$A:$A,MATCH($A1491,'Smelter Look-up'!$E:$E,0)))</f>
        <v/>
      </c>
      <c r="C1491" s="153" t="str">
        <f ca="1">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 ca="1">IF(C1491="",NA(),MATCH($B1491&amp;$C1491,'Smelter Look-up'!$J:$J,0))</f>
        <v>#N/A</v>
      </c>
      <c r="X1491" s="171">
        <f t="shared" ca="1" si="69"/>
        <v>0</v>
      </c>
      <c r="AB1491" s="171" t="str">
        <f t="shared" ca="1" si="70"/>
        <v/>
      </c>
    </row>
    <row r="1492" spans="1:28" s="171" customFormat="1" ht="20.45">
      <c r="A1492" s="156"/>
      <c r="B1492" s="150" t="str">
        <f ca="1">IF(LEN(A1492)=0,"",INDEX('Smelter Look-up'!$A:$A,MATCH($A1492,'Smelter Look-up'!$E:$E,0)))</f>
        <v/>
      </c>
      <c r="C1492" s="153" t="str">
        <f ca="1">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 ca="1">IF(C1492="",NA(),MATCH($B1492&amp;$C1492,'Smelter Look-up'!$J:$J,0))</f>
        <v>#N/A</v>
      </c>
      <c r="X1492" s="171">
        <f t="shared" ca="1" si="69"/>
        <v>0</v>
      </c>
      <c r="AB1492" s="171" t="str">
        <f t="shared" ca="1" si="70"/>
        <v/>
      </c>
    </row>
    <row r="1493" spans="1:28" s="171" customFormat="1" ht="20.45">
      <c r="A1493" s="156"/>
      <c r="B1493" s="150" t="str">
        <f ca="1">IF(LEN(A1493)=0,"",INDEX('Smelter Look-up'!$A:$A,MATCH($A1493,'Smelter Look-up'!$E:$E,0)))</f>
        <v/>
      </c>
      <c r="C1493" s="153" t="str">
        <f ca="1">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 ca="1">IF(C1493="",NA(),MATCH($B1493&amp;$C1493,'Smelter Look-up'!$J:$J,0))</f>
        <v>#N/A</v>
      </c>
      <c r="X1493" s="171">
        <f t="shared" ca="1" si="69"/>
        <v>0</v>
      </c>
      <c r="AB1493" s="171" t="str">
        <f t="shared" ca="1" si="70"/>
        <v/>
      </c>
    </row>
    <row r="1494" spans="1:28" s="171" customFormat="1" ht="20.45">
      <c r="A1494" s="156"/>
      <c r="B1494" s="150" t="str">
        <f ca="1">IF(LEN(A1494)=0,"",INDEX('Smelter Look-up'!$A:$A,MATCH($A1494,'Smelter Look-up'!$E:$E,0)))</f>
        <v/>
      </c>
      <c r="C1494" s="153" t="str">
        <f ca="1">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 ca="1">IF(C1494="",NA(),MATCH($B1494&amp;$C1494,'Smelter Look-up'!$J:$J,0))</f>
        <v>#N/A</v>
      </c>
      <c r="X1494" s="171">
        <f t="shared" ca="1" si="69"/>
        <v>0</v>
      </c>
      <c r="AB1494" s="171" t="str">
        <f t="shared" ca="1" si="70"/>
        <v/>
      </c>
    </row>
    <row r="1495" spans="1:28" s="171" customFormat="1" ht="20.45">
      <c r="A1495" s="156"/>
      <c r="B1495" s="150" t="str">
        <f ca="1">IF(LEN(A1495)=0,"",INDEX('Smelter Look-up'!$A:$A,MATCH($A1495,'Smelter Look-up'!$E:$E,0)))</f>
        <v/>
      </c>
      <c r="C1495" s="153" t="str">
        <f ca="1">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 ca="1">IF(C1495="",NA(),MATCH($B1495&amp;$C1495,'Smelter Look-up'!$J:$J,0))</f>
        <v>#N/A</v>
      </c>
      <c r="X1495" s="171">
        <f t="shared" ca="1" si="69"/>
        <v>0</v>
      </c>
      <c r="AB1495" s="171" t="str">
        <f t="shared" ca="1" si="70"/>
        <v/>
      </c>
    </row>
    <row r="1496" spans="1:28" s="171" customFormat="1" ht="20.45">
      <c r="A1496" s="156"/>
      <c r="B1496" s="150" t="str">
        <f ca="1">IF(LEN(A1496)=0,"",INDEX('Smelter Look-up'!$A:$A,MATCH($A1496,'Smelter Look-up'!$E:$E,0)))</f>
        <v/>
      </c>
      <c r="C1496" s="153" t="str">
        <f ca="1">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 ca="1">IF(C1496="",NA(),MATCH($B1496&amp;$C1496,'Smelter Look-up'!$J:$J,0))</f>
        <v>#N/A</v>
      </c>
      <c r="X1496" s="171">
        <f t="shared" ca="1" si="69"/>
        <v>0</v>
      </c>
      <c r="AB1496" s="171" t="str">
        <f t="shared" ca="1" si="70"/>
        <v/>
      </c>
    </row>
    <row r="1497" spans="1:28" s="171" customFormat="1" ht="20.45">
      <c r="A1497" s="156"/>
      <c r="B1497" s="150" t="str">
        <f ca="1">IF(LEN(A1497)=0,"",INDEX('Smelter Look-up'!$A:$A,MATCH($A1497,'Smelter Look-up'!$E:$E,0)))</f>
        <v/>
      </c>
      <c r="C1497" s="153" t="str">
        <f ca="1">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 ca="1">IF(C1497="",NA(),MATCH($B1497&amp;$C1497,'Smelter Look-up'!$J:$J,0))</f>
        <v>#N/A</v>
      </c>
      <c r="X1497" s="171">
        <f t="shared" ca="1" si="69"/>
        <v>0</v>
      </c>
      <c r="AB1497" s="171" t="str">
        <f t="shared" ca="1" si="70"/>
        <v/>
      </c>
    </row>
    <row r="1498" spans="1:28" s="171" customFormat="1" ht="20.45">
      <c r="A1498" s="156"/>
      <c r="B1498" s="150" t="str">
        <f ca="1">IF(LEN(A1498)=0,"",INDEX('Smelter Look-up'!$A:$A,MATCH($A1498,'Smelter Look-up'!$E:$E,0)))</f>
        <v/>
      </c>
      <c r="C1498" s="153" t="str">
        <f ca="1">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 ca="1">IF(C1498="",NA(),MATCH($B1498&amp;$C1498,'Smelter Look-up'!$J:$J,0))</f>
        <v>#N/A</v>
      </c>
      <c r="X1498" s="171">
        <f t="shared" ca="1" si="69"/>
        <v>0</v>
      </c>
      <c r="AB1498" s="171" t="str">
        <f t="shared" ca="1" si="70"/>
        <v/>
      </c>
    </row>
    <row r="1499" spans="1:28" s="171" customFormat="1" ht="20.45">
      <c r="A1499" s="156"/>
      <c r="B1499" s="150" t="str">
        <f ca="1">IF(LEN(A1499)=0,"",INDEX('Smelter Look-up'!$A:$A,MATCH($A1499,'Smelter Look-up'!$E:$E,0)))</f>
        <v/>
      </c>
      <c r="C1499" s="153" t="str">
        <f ca="1">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 ca="1">IF(C1499="",NA(),MATCH($B1499&amp;$C1499,'Smelter Look-up'!$J:$J,0))</f>
        <v>#N/A</v>
      </c>
      <c r="X1499" s="171">
        <f t="shared" ca="1" si="69"/>
        <v>0</v>
      </c>
      <c r="AB1499" s="171" t="str">
        <f t="shared" ca="1" si="70"/>
        <v/>
      </c>
    </row>
    <row r="1500" spans="1:28" s="171" customFormat="1" ht="20.45">
      <c r="A1500" s="156"/>
      <c r="B1500" s="150" t="str">
        <f ca="1">IF(LEN(A1500)=0,"",INDEX('Smelter Look-up'!$A:$A,MATCH($A1500,'Smelter Look-up'!$E:$E,0)))</f>
        <v/>
      </c>
      <c r="C1500" s="153" t="str">
        <f ca="1">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 ca="1">IF(C1500="",NA(),MATCH($B1500&amp;$C1500,'Smelter Look-up'!$J:$J,0))</f>
        <v>#N/A</v>
      </c>
      <c r="X1500" s="171">
        <f t="shared" ca="1" si="69"/>
        <v>0</v>
      </c>
      <c r="AB1500" s="171" t="str">
        <f t="shared" ca="1" si="70"/>
        <v/>
      </c>
    </row>
    <row r="1501" spans="1:28" s="171" customFormat="1" ht="20.45">
      <c r="A1501" s="156"/>
      <c r="B1501" s="150" t="str">
        <f ca="1">IF(LEN(A1501)=0,"",INDEX('Smelter Look-up'!$A:$A,MATCH($A1501,'Smelter Look-up'!$E:$E,0)))</f>
        <v/>
      </c>
      <c r="C1501" s="153" t="str">
        <f ca="1">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 ca="1">IF(C1501="",NA(),MATCH($B1501&amp;$C1501,'Smelter Look-up'!$J:$J,0))</f>
        <v>#N/A</v>
      </c>
      <c r="X1501" s="171">
        <f t="shared" ca="1" si="69"/>
        <v>0</v>
      </c>
      <c r="AB1501" s="171" t="str">
        <f t="shared" ca="1" si="70"/>
        <v/>
      </c>
    </row>
    <row r="1502" spans="1:28" s="171" customFormat="1" ht="20.45">
      <c r="A1502" s="156"/>
      <c r="B1502" s="150" t="str">
        <f ca="1">IF(LEN(A1502)=0,"",INDEX('Smelter Look-up'!$A:$A,MATCH($A1502,'Smelter Look-up'!$E:$E,0)))</f>
        <v/>
      </c>
      <c r="C1502" s="153" t="str">
        <f ca="1">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 ca="1">IF(C1502="",NA(),MATCH($B1502&amp;$C1502,'Smelter Look-up'!$J:$J,0))</f>
        <v>#N/A</v>
      </c>
      <c r="X1502" s="171">
        <f t="shared" ca="1" si="69"/>
        <v>0</v>
      </c>
      <c r="AB1502" s="171" t="str">
        <f t="shared" ca="1" si="70"/>
        <v/>
      </c>
    </row>
    <row r="1503" spans="1:28" s="171" customFormat="1" ht="20.45">
      <c r="A1503" s="156"/>
      <c r="B1503" s="150" t="str">
        <f ca="1">IF(LEN(A1503)=0,"",INDEX('Smelter Look-up'!$A:$A,MATCH($A1503,'Smelter Look-up'!$E:$E,0)))</f>
        <v/>
      </c>
      <c r="C1503" s="153" t="str">
        <f ca="1">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 ca="1">IF(C1503="",NA(),MATCH($B1503&amp;$C1503,'Smelter Look-up'!$J:$J,0))</f>
        <v>#N/A</v>
      </c>
      <c r="X1503" s="171">
        <f t="shared" ca="1" si="69"/>
        <v>0</v>
      </c>
      <c r="AB1503" s="171" t="str">
        <f t="shared" ca="1" si="70"/>
        <v/>
      </c>
    </row>
    <row r="1504" spans="1:28" s="171" customFormat="1" ht="20.45">
      <c r="A1504" s="156"/>
      <c r="B1504" s="150" t="str">
        <f ca="1">IF(LEN(A1504)=0,"",INDEX('Smelter Look-up'!$A:$A,MATCH($A1504,'Smelter Look-up'!$E:$E,0)))</f>
        <v/>
      </c>
      <c r="C1504" s="153" t="str">
        <f ca="1">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 ca="1">IF(C1504="",NA(),MATCH($B1504&amp;$C1504,'Smelter Look-up'!$J:$J,0))</f>
        <v>#N/A</v>
      </c>
      <c r="X1504" s="171">
        <f t="shared" ca="1" si="69"/>
        <v>0</v>
      </c>
      <c r="AB1504" s="171" t="str">
        <f t="shared" ca="1" si="70"/>
        <v/>
      </c>
    </row>
    <row r="1505" spans="1:28" s="171" customFormat="1" ht="20.45">
      <c r="A1505" s="156"/>
      <c r="B1505" s="150" t="str">
        <f ca="1">IF(LEN(A1505)=0,"",INDEX('Smelter Look-up'!$A:$A,MATCH($A1505,'Smelter Look-up'!$E:$E,0)))</f>
        <v/>
      </c>
      <c r="C1505" s="153" t="str">
        <f ca="1">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 ca="1">IF(C1505="",NA(),MATCH($B1505&amp;$C1505,'Smelter Look-up'!$J:$J,0))</f>
        <v>#N/A</v>
      </c>
      <c r="X1505" s="171">
        <f t="shared" ca="1" si="69"/>
        <v>0</v>
      </c>
      <c r="AB1505" s="171" t="str">
        <f t="shared" ca="1" si="70"/>
        <v/>
      </c>
    </row>
    <row r="1506" spans="1:28" s="171" customFormat="1" ht="20.45">
      <c r="A1506" s="156"/>
      <c r="B1506" s="150" t="str">
        <f ca="1">IF(LEN(A1506)=0,"",INDEX('Smelter Look-up'!$A:$A,MATCH($A1506,'Smelter Look-up'!$E:$E,0)))</f>
        <v/>
      </c>
      <c r="C1506" s="153" t="str">
        <f ca="1">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 ca="1">IF(C1506="",NA(),MATCH($B1506&amp;$C1506,'Smelter Look-up'!$J:$J,0))</f>
        <v>#N/A</v>
      </c>
      <c r="X1506" s="171">
        <f t="shared" ca="1" si="69"/>
        <v>0</v>
      </c>
      <c r="AB1506" s="171" t="str">
        <f t="shared" ca="1" si="70"/>
        <v/>
      </c>
    </row>
    <row r="1507" spans="1:28" s="171" customFormat="1" ht="20.45">
      <c r="A1507" s="156"/>
      <c r="B1507" s="150" t="str">
        <f ca="1">IF(LEN(A1507)=0,"",INDEX('Smelter Look-up'!$A:$A,MATCH($A1507,'Smelter Look-up'!$E:$E,0)))</f>
        <v/>
      </c>
      <c r="C1507" s="153" t="str">
        <f ca="1">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 ca="1">IF(C1507="",NA(),MATCH($B1507&amp;$C1507,'Smelter Look-up'!$J:$J,0))</f>
        <v>#N/A</v>
      </c>
      <c r="X1507" s="171">
        <f t="shared" ca="1" si="69"/>
        <v>0</v>
      </c>
      <c r="AB1507" s="171" t="str">
        <f t="shared" ca="1" si="70"/>
        <v/>
      </c>
    </row>
    <row r="1508" spans="1:28" s="171" customFormat="1" ht="20.45">
      <c r="A1508" s="156"/>
      <c r="B1508" s="150" t="str">
        <f ca="1">IF(LEN(A1508)=0,"",INDEX('Smelter Look-up'!$A:$A,MATCH($A1508,'Smelter Look-up'!$E:$E,0)))</f>
        <v/>
      </c>
      <c r="C1508" s="153" t="str">
        <f ca="1">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 ca="1">IF(C1508="",NA(),MATCH($B1508&amp;$C1508,'Smelter Look-up'!$J:$J,0))</f>
        <v>#N/A</v>
      </c>
      <c r="X1508" s="171">
        <f t="shared" ca="1" si="69"/>
        <v>0</v>
      </c>
      <c r="AB1508" s="171" t="str">
        <f t="shared" ca="1" si="70"/>
        <v/>
      </c>
    </row>
    <row r="1509" spans="1:28" s="171" customFormat="1" ht="20.45">
      <c r="A1509" s="156"/>
      <c r="B1509" s="150" t="str">
        <f ca="1">IF(LEN(A1509)=0,"",INDEX('Smelter Look-up'!$A:$A,MATCH($A1509,'Smelter Look-up'!$E:$E,0)))</f>
        <v/>
      </c>
      <c r="C1509" s="153" t="str">
        <f ca="1">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 ca="1">IF(C1509="",NA(),MATCH($B1509&amp;$C1509,'Smelter Look-up'!$J:$J,0))</f>
        <v>#N/A</v>
      </c>
      <c r="X1509" s="171">
        <f t="shared" ca="1" si="69"/>
        <v>0</v>
      </c>
      <c r="AB1509" s="171" t="str">
        <f t="shared" ca="1" si="70"/>
        <v/>
      </c>
    </row>
    <row r="1510" spans="1:28" s="171" customFormat="1" ht="20.45">
      <c r="A1510" s="156"/>
      <c r="B1510" s="150" t="str">
        <f ca="1">IF(LEN(A1510)=0,"",INDEX('Smelter Look-up'!$A:$A,MATCH($A1510,'Smelter Look-up'!$E:$E,0)))</f>
        <v/>
      </c>
      <c r="C1510" s="153" t="str">
        <f ca="1">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 ca="1">IF(C1510="",NA(),MATCH($B1510&amp;$C1510,'Smelter Look-up'!$J:$J,0))</f>
        <v>#N/A</v>
      </c>
      <c r="X1510" s="171">
        <f t="shared" ca="1" si="69"/>
        <v>0</v>
      </c>
      <c r="AB1510" s="171" t="str">
        <f t="shared" ca="1" si="70"/>
        <v/>
      </c>
    </row>
    <row r="1511" spans="1:28" s="171" customFormat="1" ht="20.45">
      <c r="A1511" s="156"/>
      <c r="B1511" s="150" t="str">
        <f ca="1">IF(LEN(A1511)=0,"",INDEX('Smelter Look-up'!$A:$A,MATCH($A1511,'Smelter Look-up'!$E:$E,0)))</f>
        <v/>
      </c>
      <c r="C1511" s="153" t="str">
        <f ca="1">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 ca="1">IF(C1511="",NA(),MATCH($B1511&amp;$C1511,'Smelter Look-up'!$J:$J,0))</f>
        <v>#N/A</v>
      </c>
      <c r="X1511" s="171">
        <f t="shared" ca="1" si="69"/>
        <v>0</v>
      </c>
      <c r="AB1511" s="171" t="str">
        <f t="shared" ca="1" si="70"/>
        <v/>
      </c>
    </row>
    <row r="1512" spans="1:28" s="171" customFormat="1" ht="20.45">
      <c r="A1512" s="156"/>
      <c r="B1512" s="150" t="str">
        <f ca="1">IF(LEN(A1512)=0,"",INDEX('Smelter Look-up'!$A:$A,MATCH($A1512,'Smelter Look-up'!$E:$E,0)))</f>
        <v/>
      </c>
      <c r="C1512" s="153" t="str">
        <f ca="1">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 ca="1">IF(C1512="",NA(),MATCH($B1512&amp;$C1512,'Smelter Look-up'!$J:$J,0))</f>
        <v>#N/A</v>
      </c>
      <c r="X1512" s="171">
        <f t="shared" ca="1" si="69"/>
        <v>0</v>
      </c>
      <c r="AB1512" s="171" t="str">
        <f t="shared" ca="1" si="70"/>
        <v/>
      </c>
    </row>
    <row r="1513" spans="1:28" s="171" customFormat="1" ht="20.45">
      <c r="A1513" s="156"/>
      <c r="B1513" s="150" t="str">
        <f ca="1">IF(LEN(A1513)=0,"",INDEX('Smelter Look-up'!$A:$A,MATCH($A1513,'Smelter Look-up'!$E:$E,0)))</f>
        <v/>
      </c>
      <c r="C1513" s="153" t="str">
        <f ca="1">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 ca="1">IF(C1513="",NA(),MATCH($B1513&amp;$C1513,'Smelter Look-up'!$J:$J,0))</f>
        <v>#N/A</v>
      </c>
      <c r="X1513" s="171">
        <f t="shared" ca="1" si="69"/>
        <v>0</v>
      </c>
      <c r="AB1513" s="171" t="str">
        <f t="shared" ca="1" si="70"/>
        <v/>
      </c>
    </row>
    <row r="1514" spans="1:28" s="171" customFormat="1" ht="20.45">
      <c r="A1514" s="156"/>
      <c r="B1514" s="150" t="str">
        <f ca="1">IF(LEN(A1514)=0,"",INDEX('Smelter Look-up'!$A:$A,MATCH($A1514,'Smelter Look-up'!$E:$E,0)))</f>
        <v/>
      </c>
      <c r="C1514" s="153" t="str">
        <f ca="1">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 ca="1">IF(C1514="",NA(),MATCH($B1514&amp;$C1514,'Smelter Look-up'!$J:$J,0))</f>
        <v>#N/A</v>
      </c>
      <c r="X1514" s="171">
        <f t="shared" ca="1" si="69"/>
        <v>0</v>
      </c>
      <c r="AB1514" s="171" t="str">
        <f t="shared" ca="1" si="70"/>
        <v/>
      </c>
    </row>
    <row r="1515" spans="1:28" s="171" customFormat="1" ht="20.45">
      <c r="A1515" s="156"/>
      <c r="B1515" s="150" t="str">
        <f ca="1">IF(LEN(A1515)=0,"",INDEX('Smelter Look-up'!$A:$A,MATCH($A1515,'Smelter Look-up'!$E:$E,0)))</f>
        <v/>
      </c>
      <c r="C1515" s="153" t="str">
        <f ca="1">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 ca="1">IF(C1515="",NA(),MATCH($B1515&amp;$C1515,'Smelter Look-up'!$J:$J,0))</f>
        <v>#N/A</v>
      </c>
      <c r="X1515" s="171">
        <f t="shared" ca="1" si="69"/>
        <v>0</v>
      </c>
      <c r="AB1515" s="171" t="str">
        <f t="shared" ca="1" si="70"/>
        <v/>
      </c>
    </row>
    <row r="1516" spans="1:28" s="171" customFormat="1" ht="20.45">
      <c r="A1516" s="156"/>
      <c r="B1516" s="150" t="str">
        <f ca="1">IF(LEN(A1516)=0,"",INDEX('Smelter Look-up'!$A:$A,MATCH($A1516,'Smelter Look-up'!$E:$E,0)))</f>
        <v/>
      </c>
      <c r="C1516" s="153" t="str">
        <f ca="1">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 ca="1">IF(C1516="",NA(),MATCH($B1516&amp;$C1516,'Smelter Look-up'!$J:$J,0))</f>
        <v>#N/A</v>
      </c>
      <c r="X1516" s="171">
        <f t="shared" ca="1" si="69"/>
        <v>0</v>
      </c>
      <c r="AB1516" s="171" t="str">
        <f t="shared" ca="1" si="70"/>
        <v/>
      </c>
    </row>
    <row r="1517" spans="1:28" s="171" customFormat="1" ht="20.45">
      <c r="A1517" s="156"/>
      <c r="B1517" s="150" t="str">
        <f ca="1">IF(LEN(A1517)=0,"",INDEX('Smelter Look-up'!$A:$A,MATCH($A1517,'Smelter Look-up'!$E:$E,0)))</f>
        <v/>
      </c>
      <c r="C1517" s="153" t="str">
        <f ca="1">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 ca="1">IF(C1517="",NA(),MATCH($B1517&amp;$C1517,'Smelter Look-up'!$J:$J,0))</f>
        <v>#N/A</v>
      </c>
      <c r="X1517" s="171">
        <f t="shared" ca="1" si="69"/>
        <v>0</v>
      </c>
      <c r="AB1517" s="171" t="str">
        <f t="shared" ca="1" si="70"/>
        <v/>
      </c>
    </row>
    <row r="1518" spans="1:28" s="171" customFormat="1" ht="20.45">
      <c r="A1518" s="156"/>
      <c r="B1518" s="150" t="str">
        <f ca="1">IF(LEN(A1518)=0,"",INDEX('Smelter Look-up'!$A:$A,MATCH($A1518,'Smelter Look-up'!$E:$E,0)))</f>
        <v/>
      </c>
      <c r="C1518" s="153" t="str">
        <f ca="1">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 ca="1">IF(C1518="",NA(),MATCH($B1518&amp;$C1518,'Smelter Look-up'!$J:$J,0))</f>
        <v>#N/A</v>
      </c>
      <c r="X1518" s="171">
        <f t="shared" ca="1" si="69"/>
        <v>0</v>
      </c>
      <c r="AB1518" s="171" t="str">
        <f t="shared" ca="1" si="70"/>
        <v/>
      </c>
    </row>
    <row r="1519" spans="1:28" s="171" customFormat="1" ht="20.45">
      <c r="A1519" s="156"/>
      <c r="B1519" s="150" t="str">
        <f ca="1">IF(LEN(A1519)=0,"",INDEX('Smelter Look-up'!$A:$A,MATCH($A1519,'Smelter Look-up'!$E:$E,0)))</f>
        <v/>
      </c>
      <c r="C1519" s="153" t="str">
        <f ca="1">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 ca="1">IF(C1519="",NA(),MATCH($B1519&amp;$C1519,'Smelter Look-up'!$J:$J,0))</f>
        <v>#N/A</v>
      </c>
      <c r="X1519" s="171">
        <f t="shared" ca="1" si="69"/>
        <v>0</v>
      </c>
      <c r="AB1519" s="171" t="str">
        <f t="shared" ca="1" si="70"/>
        <v/>
      </c>
    </row>
    <row r="1520" spans="1:28" s="171" customFormat="1" ht="20.45">
      <c r="A1520" s="156"/>
      <c r="B1520" s="150" t="str">
        <f ca="1">IF(LEN(A1520)=0,"",INDEX('Smelter Look-up'!$A:$A,MATCH($A1520,'Smelter Look-up'!$E:$E,0)))</f>
        <v/>
      </c>
      <c r="C1520" s="153" t="str">
        <f ca="1">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 ca="1">IF(C1520="",NA(),MATCH($B1520&amp;$C1520,'Smelter Look-up'!$J:$J,0))</f>
        <v>#N/A</v>
      </c>
      <c r="X1520" s="171">
        <f t="shared" ca="1" si="69"/>
        <v>0</v>
      </c>
      <c r="AB1520" s="171" t="str">
        <f t="shared" ca="1" si="70"/>
        <v/>
      </c>
    </row>
    <row r="1521" spans="1:28" s="171" customFormat="1" ht="20.45">
      <c r="A1521" s="156"/>
      <c r="B1521" s="150" t="str">
        <f ca="1">IF(LEN(A1521)=0,"",INDEX('Smelter Look-up'!$A:$A,MATCH($A1521,'Smelter Look-up'!$E:$E,0)))</f>
        <v/>
      </c>
      <c r="C1521" s="153" t="str">
        <f ca="1">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 ca="1">IF(C1521="",NA(),MATCH($B1521&amp;$C1521,'Smelter Look-up'!$J:$J,0))</f>
        <v>#N/A</v>
      </c>
      <c r="X1521" s="171">
        <f t="shared" ca="1" si="69"/>
        <v>0</v>
      </c>
      <c r="AB1521" s="171" t="str">
        <f t="shared" ca="1" si="70"/>
        <v/>
      </c>
    </row>
    <row r="1522" spans="1:28" s="171" customFormat="1" ht="20.45">
      <c r="A1522" s="156"/>
      <c r="B1522" s="150" t="str">
        <f ca="1">IF(LEN(A1522)=0,"",INDEX('Smelter Look-up'!$A:$A,MATCH($A1522,'Smelter Look-up'!$E:$E,0)))</f>
        <v/>
      </c>
      <c r="C1522" s="153" t="str">
        <f ca="1">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 ca="1">IF(C1522="",NA(),MATCH($B1522&amp;$C1522,'Smelter Look-up'!$J:$J,0))</f>
        <v>#N/A</v>
      </c>
      <c r="X1522" s="171">
        <f t="shared" ca="1" si="69"/>
        <v>0</v>
      </c>
      <c r="AB1522" s="171" t="str">
        <f t="shared" ca="1" si="70"/>
        <v/>
      </c>
    </row>
    <row r="1523" spans="1:28" s="171" customFormat="1" ht="20.45">
      <c r="A1523" s="156"/>
      <c r="B1523" s="150" t="str">
        <f ca="1">IF(LEN(A1523)=0,"",INDEX('Smelter Look-up'!$A:$A,MATCH($A1523,'Smelter Look-up'!$E:$E,0)))</f>
        <v/>
      </c>
      <c r="C1523" s="153" t="str">
        <f ca="1">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 ca="1">IF(C1523="",NA(),MATCH($B1523&amp;$C1523,'Smelter Look-up'!$J:$J,0))</f>
        <v>#N/A</v>
      </c>
      <c r="X1523" s="171">
        <f t="shared" ca="1" si="69"/>
        <v>0</v>
      </c>
      <c r="AB1523" s="171" t="str">
        <f t="shared" ca="1" si="70"/>
        <v/>
      </c>
    </row>
    <row r="1524" spans="1:28" s="171" customFormat="1" ht="20.45">
      <c r="A1524" s="156"/>
      <c r="B1524" s="150" t="str">
        <f ca="1">IF(LEN(A1524)=0,"",INDEX('Smelter Look-up'!$A:$A,MATCH($A1524,'Smelter Look-up'!$E:$E,0)))</f>
        <v/>
      </c>
      <c r="C1524" s="153" t="str">
        <f ca="1">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 ca="1">IF(C1524="",NA(),MATCH($B1524&amp;$C1524,'Smelter Look-up'!$J:$J,0))</f>
        <v>#N/A</v>
      </c>
      <c r="X1524" s="171">
        <f t="shared" ca="1" si="69"/>
        <v>0</v>
      </c>
      <c r="AB1524" s="171" t="str">
        <f t="shared" ca="1" si="70"/>
        <v/>
      </c>
    </row>
    <row r="1525" spans="1:28" s="171" customFormat="1" ht="20.45">
      <c r="A1525" s="156"/>
      <c r="B1525" s="150" t="str">
        <f ca="1">IF(LEN(A1525)=0,"",INDEX('Smelter Look-up'!$A:$A,MATCH($A1525,'Smelter Look-up'!$E:$E,0)))</f>
        <v/>
      </c>
      <c r="C1525" s="153" t="str">
        <f ca="1">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 ca="1">IF(C1525="",NA(),MATCH($B1525&amp;$C1525,'Smelter Look-up'!$J:$J,0))</f>
        <v>#N/A</v>
      </c>
      <c r="X1525" s="171">
        <f t="shared" ca="1" si="69"/>
        <v>0</v>
      </c>
      <c r="AB1525" s="171" t="str">
        <f t="shared" ca="1" si="70"/>
        <v/>
      </c>
    </row>
    <row r="1526" spans="1:28" s="171" customFormat="1" ht="20.45">
      <c r="A1526" s="156"/>
      <c r="B1526" s="150" t="str">
        <f ca="1">IF(LEN(A1526)=0,"",INDEX('Smelter Look-up'!$A:$A,MATCH($A1526,'Smelter Look-up'!$E:$E,0)))</f>
        <v/>
      </c>
      <c r="C1526" s="153" t="str">
        <f ca="1">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 ca="1">IF(C1526="",NA(),MATCH($B1526&amp;$C1526,'Smelter Look-up'!$J:$J,0))</f>
        <v>#N/A</v>
      </c>
      <c r="X1526" s="171">
        <f t="shared" ca="1" si="69"/>
        <v>0</v>
      </c>
      <c r="AB1526" s="171" t="str">
        <f t="shared" ca="1" si="70"/>
        <v/>
      </c>
    </row>
    <row r="1527" spans="1:28" s="171" customFormat="1" ht="20.45">
      <c r="A1527" s="156"/>
      <c r="B1527" s="150" t="str">
        <f ca="1">IF(LEN(A1527)=0,"",INDEX('Smelter Look-up'!$A:$A,MATCH($A1527,'Smelter Look-up'!$E:$E,0)))</f>
        <v/>
      </c>
      <c r="C1527" s="153" t="str">
        <f ca="1">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 ca="1">IF(C1527="",NA(),MATCH($B1527&amp;$C1527,'Smelter Look-up'!$J:$J,0))</f>
        <v>#N/A</v>
      </c>
      <c r="X1527" s="171">
        <f t="shared" ca="1" si="69"/>
        <v>0</v>
      </c>
      <c r="AB1527" s="171" t="str">
        <f t="shared" ca="1" si="70"/>
        <v/>
      </c>
    </row>
    <row r="1528" spans="1:28" s="171" customFormat="1" ht="20.45">
      <c r="A1528" s="156"/>
      <c r="B1528" s="150" t="str">
        <f ca="1">IF(LEN(A1528)=0,"",INDEX('Smelter Look-up'!$A:$A,MATCH($A1528,'Smelter Look-up'!$E:$E,0)))</f>
        <v/>
      </c>
      <c r="C1528" s="153" t="str">
        <f ca="1">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 ca="1">IF(C1528="",NA(),MATCH($B1528&amp;$C1528,'Smelter Look-up'!$J:$J,0))</f>
        <v>#N/A</v>
      </c>
      <c r="X1528" s="171">
        <f t="shared" ca="1" si="69"/>
        <v>0</v>
      </c>
      <c r="AB1528" s="171" t="str">
        <f t="shared" ca="1" si="70"/>
        <v/>
      </c>
    </row>
    <row r="1529" spans="1:28" s="171" customFormat="1" ht="20.45">
      <c r="A1529" s="156"/>
      <c r="B1529" s="150" t="str">
        <f ca="1">IF(LEN(A1529)=0,"",INDEX('Smelter Look-up'!$A:$A,MATCH($A1529,'Smelter Look-up'!$E:$E,0)))</f>
        <v/>
      </c>
      <c r="C1529" s="153" t="str">
        <f ca="1">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 ca="1">IF(C1529="",NA(),MATCH($B1529&amp;$C1529,'Smelter Look-up'!$J:$J,0))</f>
        <v>#N/A</v>
      </c>
      <c r="X1529" s="171">
        <f t="shared" ca="1" si="69"/>
        <v>0</v>
      </c>
      <c r="AB1529" s="171" t="str">
        <f t="shared" ca="1" si="70"/>
        <v/>
      </c>
    </row>
    <row r="1530" spans="1:28" s="171" customFormat="1" ht="20.45">
      <c r="A1530" s="156"/>
      <c r="B1530" s="150" t="str">
        <f ca="1">IF(LEN(A1530)=0,"",INDEX('Smelter Look-up'!$A:$A,MATCH($A1530,'Smelter Look-up'!$E:$E,0)))</f>
        <v/>
      </c>
      <c r="C1530" s="153" t="str">
        <f ca="1">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 ca="1">IF(C1530="",NA(),MATCH($B1530&amp;$C1530,'Smelter Look-up'!$J:$J,0))</f>
        <v>#N/A</v>
      </c>
      <c r="X1530" s="171">
        <f t="shared" ca="1" si="69"/>
        <v>0</v>
      </c>
      <c r="AB1530" s="171" t="str">
        <f t="shared" ca="1" si="70"/>
        <v/>
      </c>
    </row>
    <row r="1531" spans="1:28" s="171" customFormat="1" ht="20.45">
      <c r="A1531" s="156"/>
      <c r="B1531" s="150" t="str">
        <f ca="1">IF(LEN(A1531)=0,"",INDEX('Smelter Look-up'!$A:$A,MATCH($A1531,'Smelter Look-up'!$E:$E,0)))</f>
        <v/>
      </c>
      <c r="C1531" s="153" t="str">
        <f ca="1">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 ca="1">IF(C1531="",NA(),MATCH($B1531&amp;$C1531,'Smelter Look-up'!$J:$J,0))</f>
        <v>#N/A</v>
      </c>
      <c r="X1531" s="171">
        <f t="shared" ca="1" si="69"/>
        <v>0</v>
      </c>
      <c r="AB1531" s="171" t="str">
        <f t="shared" ca="1" si="70"/>
        <v/>
      </c>
    </row>
    <row r="1532" spans="1:28" s="171" customFormat="1" ht="20.45">
      <c r="A1532" s="156"/>
      <c r="B1532" s="150" t="str">
        <f ca="1">IF(LEN(A1532)=0,"",INDEX('Smelter Look-up'!$A:$A,MATCH($A1532,'Smelter Look-up'!$E:$E,0)))</f>
        <v/>
      </c>
      <c r="C1532" s="153" t="str">
        <f ca="1">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 ca="1">IF(C1532="",NA(),MATCH($B1532&amp;$C1532,'Smelter Look-up'!$J:$J,0))</f>
        <v>#N/A</v>
      </c>
      <c r="X1532" s="171">
        <f t="shared" ca="1" si="69"/>
        <v>0</v>
      </c>
      <c r="AB1532" s="171" t="str">
        <f t="shared" ca="1" si="70"/>
        <v/>
      </c>
    </row>
    <row r="1533" spans="1:28" s="171" customFormat="1" ht="20.45">
      <c r="A1533" s="156"/>
      <c r="B1533" s="150" t="str">
        <f ca="1">IF(LEN(A1533)=0,"",INDEX('Smelter Look-up'!$A:$A,MATCH($A1533,'Smelter Look-up'!$E:$E,0)))</f>
        <v/>
      </c>
      <c r="C1533" s="153" t="str">
        <f ca="1">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 ca="1">IF(C1533="",NA(),MATCH($B1533&amp;$C1533,'Smelter Look-up'!$J:$J,0))</f>
        <v>#N/A</v>
      </c>
      <c r="X1533" s="171">
        <f t="shared" ca="1" si="69"/>
        <v>0</v>
      </c>
      <c r="AB1533" s="171" t="str">
        <f t="shared" ca="1" si="70"/>
        <v/>
      </c>
    </row>
    <row r="1534" spans="1:28" s="171" customFormat="1" ht="20.45">
      <c r="A1534" s="156"/>
      <c r="B1534" s="150" t="str">
        <f ca="1">IF(LEN(A1534)=0,"",INDEX('Smelter Look-up'!$A:$A,MATCH($A1534,'Smelter Look-up'!$E:$E,0)))</f>
        <v/>
      </c>
      <c r="C1534" s="153" t="str">
        <f ca="1">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 ca="1">IF(C1534="",NA(),MATCH($B1534&amp;$C1534,'Smelter Look-up'!$J:$J,0))</f>
        <v>#N/A</v>
      </c>
      <c r="X1534" s="171">
        <f t="shared" ca="1" si="69"/>
        <v>0</v>
      </c>
      <c r="AB1534" s="171" t="str">
        <f t="shared" ca="1" si="70"/>
        <v/>
      </c>
    </row>
    <row r="1535" spans="1:28" s="171" customFormat="1" ht="20.45">
      <c r="A1535" s="156"/>
      <c r="B1535" s="150" t="str">
        <f ca="1">IF(LEN(A1535)=0,"",INDEX('Smelter Look-up'!$A:$A,MATCH($A1535,'Smelter Look-up'!$E:$E,0)))</f>
        <v/>
      </c>
      <c r="C1535" s="153" t="str">
        <f ca="1">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 ca="1">IF(C1535="",NA(),MATCH($B1535&amp;$C1535,'Smelter Look-up'!$J:$J,0))</f>
        <v>#N/A</v>
      </c>
      <c r="X1535" s="171">
        <f t="shared" ref="X1535:X1598" ca="1" si="72">IF(AND(C1535="Smelter not listed",OR(LEN(D1535)=0,LEN(E1535)=0)),1,0)</f>
        <v>0</v>
      </c>
      <c r="AB1535" s="171" t="str">
        <f t="shared" ref="AB1535:AB1598" ca="1" si="73">B1535&amp;C1535</f>
        <v/>
      </c>
    </row>
    <row r="1536" spans="1:28" s="171" customFormat="1" ht="20.45">
      <c r="A1536" s="156"/>
      <c r="B1536" s="150" t="str">
        <f ca="1">IF(LEN(A1536)=0,"",INDEX('Smelter Look-up'!$A:$A,MATCH($A1536,'Smelter Look-up'!$E:$E,0)))</f>
        <v/>
      </c>
      <c r="C1536" s="153" t="str">
        <f ca="1">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 ca="1">IF(C1536="",NA(),MATCH($B1536&amp;$C1536,'Smelter Look-up'!$J:$J,0))</f>
        <v>#N/A</v>
      </c>
      <c r="X1536" s="171">
        <f t="shared" ca="1" si="72"/>
        <v>0</v>
      </c>
      <c r="AB1536" s="171" t="str">
        <f t="shared" ca="1" si="73"/>
        <v/>
      </c>
    </row>
    <row r="1537" spans="1:28" s="171" customFormat="1" ht="20.45">
      <c r="A1537" s="156"/>
      <c r="B1537" s="150" t="str">
        <f ca="1">IF(LEN(A1537)=0,"",INDEX('Smelter Look-up'!$A:$A,MATCH($A1537,'Smelter Look-up'!$E:$E,0)))</f>
        <v/>
      </c>
      <c r="C1537" s="153" t="str">
        <f ca="1">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 ca="1">IF(C1537="",NA(),MATCH($B1537&amp;$C1537,'Smelter Look-up'!$J:$J,0))</f>
        <v>#N/A</v>
      </c>
      <c r="X1537" s="171">
        <f t="shared" ca="1" si="72"/>
        <v>0</v>
      </c>
      <c r="AB1537" s="171" t="str">
        <f t="shared" ca="1" si="73"/>
        <v/>
      </c>
    </row>
    <row r="1538" spans="1:28" s="171" customFormat="1" ht="20.45">
      <c r="A1538" s="156"/>
      <c r="B1538" s="150" t="str">
        <f ca="1">IF(LEN(A1538)=0,"",INDEX('Smelter Look-up'!$A:$A,MATCH($A1538,'Smelter Look-up'!$E:$E,0)))</f>
        <v/>
      </c>
      <c r="C1538" s="153" t="str">
        <f ca="1">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 ca="1">IF(C1538="",NA(),MATCH($B1538&amp;$C1538,'Smelter Look-up'!$J:$J,0))</f>
        <v>#N/A</v>
      </c>
      <c r="X1538" s="171">
        <f t="shared" ca="1" si="72"/>
        <v>0</v>
      </c>
      <c r="AB1538" s="171" t="str">
        <f t="shared" ca="1" si="73"/>
        <v/>
      </c>
    </row>
    <row r="1539" spans="1:28" s="171" customFormat="1" ht="20.45">
      <c r="A1539" s="156"/>
      <c r="B1539" s="150" t="str">
        <f ca="1">IF(LEN(A1539)=0,"",INDEX('Smelter Look-up'!$A:$A,MATCH($A1539,'Smelter Look-up'!$E:$E,0)))</f>
        <v/>
      </c>
      <c r="C1539" s="153" t="str">
        <f ca="1">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 ca="1">IF(C1539="",NA(),MATCH($B1539&amp;$C1539,'Smelter Look-up'!$J:$J,0))</f>
        <v>#N/A</v>
      </c>
      <c r="X1539" s="171">
        <f t="shared" ca="1" si="72"/>
        <v>0</v>
      </c>
      <c r="AB1539" s="171" t="str">
        <f t="shared" ca="1" si="73"/>
        <v/>
      </c>
    </row>
    <row r="1540" spans="1:28" s="171" customFormat="1" ht="20.45">
      <c r="A1540" s="156"/>
      <c r="B1540" s="150" t="str">
        <f ca="1">IF(LEN(A1540)=0,"",INDEX('Smelter Look-up'!$A:$A,MATCH($A1540,'Smelter Look-up'!$E:$E,0)))</f>
        <v/>
      </c>
      <c r="C1540" s="153" t="str">
        <f ca="1">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 ca="1">IF(C1540="",NA(),MATCH($B1540&amp;$C1540,'Smelter Look-up'!$J:$J,0))</f>
        <v>#N/A</v>
      </c>
      <c r="X1540" s="171">
        <f t="shared" ca="1" si="72"/>
        <v>0</v>
      </c>
      <c r="AB1540" s="171" t="str">
        <f t="shared" ca="1" si="73"/>
        <v/>
      </c>
    </row>
    <row r="1541" spans="1:28" s="171" customFormat="1" ht="20.45">
      <c r="A1541" s="156"/>
      <c r="B1541" s="150" t="str">
        <f ca="1">IF(LEN(A1541)=0,"",INDEX('Smelter Look-up'!$A:$A,MATCH($A1541,'Smelter Look-up'!$E:$E,0)))</f>
        <v/>
      </c>
      <c r="C1541" s="153" t="str">
        <f ca="1">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 ca="1">IF(C1541="",NA(),MATCH($B1541&amp;$C1541,'Smelter Look-up'!$J:$J,0))</f>
        <v>#N/A</v>
      </c>
      <c r="X1541" s="171">
        <f t="shared" ca="1" si="72"/>
        <v>0</v>
      </c>
      <c r="AB1541" s="171" t="str">
        <f t="shared" ca="1" si="73"/>
        <v/>
      </c>
    </row>
    <row r="1542" spans="1:28" s="171" customFormat="1" ht="20.45">
      <c r="A1542" s="156"/>
      <c r="B1542" s="150" t="str">
        <f ca="1">IF(LEN(A1542)=0,"",INDEX('Smelter Look-up'!$A:$A,MATCH($A1542,'Smelter Look-up'!$E:$E,0)))</f>
        <v/>
      </c>
      <c r="C1542" s="153" t="str">
        <f ca="1">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 ca="1">IF(C1542="",NA(),MATCH($B1542&amp;$C1542,'Smelter Look-up'!$J:$J,0))</f>
        <v>#N/A</v>
      </c>
      <c r="X1542" s="171">
        <f t="shared" ca="1" si="72"/>
        <v>0</v>
      </c>
      <c r="AB1542" s="171" t="str">
        <f t="shared" ca="1" si="73"/>
        <v/>
      </c>
    </row>
    <row r="1543" spans="1:28" s="171" customFormat="1" ht="20.45">
      <c r="A1543" s="156"/>
      <c r="B1543" s="150" t="str">
        <f ca="1">IF(LEN(A1543)=0,"",INDEX('Smelter Look-up'!$A:$A,MATCH($A1543,'Smelter Look-up'!$E:$E,0)))</f>
        <v/>
      </c>
      <c r="C1543" s="153" t="str">
        <f ca="1">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 ca="1">IF(C1543="",NA(),MATCH($B1543&amp;$C1543,'Smelter Look-up'!$J:$J,0))</f>
        <v>#N/A</v>
      </c>
      <c r="X1543" s="171">
        <f t="shared" ca="1" si="72"/>
        <v>0</v>
      </c>
      <c r="AB1543" s="171" t="str">
        <f t="shared" ca="1" si="73"/>
        <v/>
      </c>
    </row>
    <row r="1544" spans="1:28" s="171" customFormat="1" ht="20.45">
      <c r="A1544" s="156"/>
      <c r="B1544" s="150" t="str">
        <f ca="1">IF(LEN(A1544)=0,"",INDEX('Smelter Look-up'!$A:$A,MATCH($A1544,'Smelter Look-up'!$E:$E,0)))</f>
        <v/>
      </c>
      <c r="C1544" s="153" t="str">
        <f ca="1">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 ca="1">IF(C1544="",NA(),MATCH($B1544&amp;$C1544,'Smelter Look-up'!$J:$J,0))</f>
        <v>#N/A</v>
      </c>
      <c r="X1544" s="171">
        <f t="shared" ca="1" si="72"/>
        <v>0</v>
      </c>
      <c r="AB1544" s="171" t="str">
        <f t="shared" ca="1" si="73"/>
        <v/>
      </c>
    </row>
    <row r="1545" spans="1:28" s="171" customFormat="1" ht="20.45">
      <c r="A1545" s="156"/>
      <c r="B1545" s="150" t="str">
        <f ca="1">IF(LEN(A1545)=0,"",INDEX('Smelter Look-up'!$A:$A,MATCH($A1545,'Smelter Look-up'!$E:$E,0)))</f>
        <v/>
      </c>
      <c r="C1545" s="153" t="str">
        <f ca="1">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 ca="1">IF(C1545="",NA(),MATCH($B1545&amp;$C1545,'Smelter Look-up'!$J:$J,0))</f>
        <v>#N/A</v>
      </c>
      <c r="X1545" s="171">
        <f t="shared" ca="1" si="72"/>
        <v>0</v>
      </c>
      <c r="AB1545" s="171" t="str">
        <f t="shared" ca="1" si="73"/>
        <v/>
      </c>
    </row>
    <row r="1546" spans="1:28" s="171" customFormat="1" ht="20.45">
      <c r="A1546" s="156"/>
      <c r="B1546" s="150" t="str">
        <f ca="1">IF(LEN(A1546)=0,"",INDEX('Smelter Look-up'!$A:$A,MATCH($A1546,'Smelter Look-up'!$E:$E,0)))</f>
        <v/>
      </c>
      <c r="C1546" s="153" t="str">
        <f ca="1">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 ca="1">IF(C1546="",NA(),MATCH($B1546&amp;$C1546,'Smelter Look-up'!$J:$J,0))</f>
        <v>#N/A</v>
      </c>
      <c r="X1546" s="171">
        <f t="shared" ca="1" si="72"/>
        <v>0</v>
      </c>
      <c r="AB1546" s="171" t="str">
        <f t="shared" ca="1" si="73"/>
        <v/>
      </c>
    </row>
    <row r="1547" spans="1:28" s="171" customFormat="1" ht="20.45">
      <c r="A1547" s="156"/>
      <c r="B1547" s="150" t="str">
        <f ca="1">IF(LEN(A1547)=0,"",INDEX('Smelter Look-up'!$A:$A,MATCH($A1547,'Smelter Look-up'!$E:$E,0)))</f>
        <v/>
      </c>
      <c r="C1547" s="153" t="str">
        <f ca="1">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 ca="1">IF(C1547="",NA(),MATCH($B1547&amp;$C1547,'Smelter Look-up'!$J:$J,0))</f>
        <v>#N/A</v>
      </c>
      <c r="X1547" s="171">
        <f t="shared" ca="1" si="72"/>
        <v>0</v>
      </c>
      <c r="AB1547" s="171" t="str">
        <f t="shared" ca="1" si="73"/>
        <v/>
      </c>
    </row>
    <row r="1548" spans="1:28" s="171" customFormat="1" ht="20.45">
      <c r="A1548" s="156"/>
      <c r="B1548" s="150" t="str">
        <f ca="1">IF(LEN(A1548)=0,"",INDEX('Smelter Look-up'!$A:$A,MATCH($A1548,'Smelter Look-up'!$E:$E,0)))</f>
        <v/>
      </c>
      <c r="C1548" s="153" t="str">
        <f ca="1">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 ca="1">IF(C1548="",NA(),MATCH($B1548&amp;$C1548,'Smelter Look-up'!$J:$J,0))</f>
        <v>#N/A</v>
      </c>
      <c r="X1548" s="171">
        <f t="shared" ca="1" si="72"/>
        <v>0</v>
      </c>
      <c r="AB1548" s="171" t="str">
        <f t="shared" ca="1" si="73"/>
        <v/>
      </c>
    </row>
    <row r="1549" spans="1:28" s="171" customFormat="1" ht="20.45">
      <c r="A1549" s="156"/>
      <c r="B1549" s="150" t="str">
        <f ca="1">IF(LEN(A1549)=0,"",INDEX('Smelter Look-up'!$A:$A,MATCH($A1549,'Smelter Look-up'!$E:$E,0)))</f>
        <v/>
      </c>
      <c r="C1549" s="153" t="str">
        <f ca="1">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 ca="1">IF(C1549="",NA(),MATCH($B1549&amp;$C1549,'Smelter Look-up'!$J:$J,0))</f>
        <v>#N/A</v>
      </c>
      <c r="X1549" s="171">
        <f t="shared" ca="1" si="72"/>
        <v>0</v>
      </c>
      <c r="AB1549" s="171" t="str">
        <f t="shared" ca="1" si="73"/>
        <v/>
      </c>
    </row>
    <row r="1550" spans="1:28" s="171" customFormat="1" ht="20.45">
      <c r="A1550" s="156"/>
      <c r="B1550" s="150" t="str">
        <f ca="1">IF(LEN(A1550)=0,"",INDEX('Smelter Look-up'!$A:$A,MATCH($A1550,'Smelter Look-up'!$E:$E,0)))</f>
        <v/>
      </c>
      <c r="C1550" s="153" t="str">
        <f ca="1">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 ca="1">IF(C1550="",NA(),MATCH($B1550&amp;$C1550,'Smelter Look-up'!$J:$J,0))</f>
        <v>#N/A</v>
      </c>
      <c r="X1550" s="171">
        <f t="shared" ca="1" si="72"/>
        <v>0</v>
      </c>
      <c r="AB1550" s="171" t="str">
        <f t="shared" ca="1" si="73"/>
        <v/>
      </c>
    </row>
    <row r="1551" spans="1:28" s="171" customFormat="1" ht="20.45">
      <c r="A1551" s="156"/>
      <c r="B1551" s="150" t="str">
        <f ca="1">IF(LEN(A1551)=0,"",INDEX('Smelter Look-up'!$A:$A,MATCH($A1551,'Smelter Look-up'!$E:$E,0)))</f>
        <v/>
      </c>
      <c r="C1551" s="153" t="str">
        <f ca="1">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 ca="1">IF(C1551="",NA(),MATCH($B1551&amp;$C1551,'Smelter Look-up'!$J:$J,0))</f>
        <v>#N/A</v>
      </c>
      <c r="X1551" s="171">
        <f t="shared" ca="1" si="72"/>
        <v>0</v>
      </c>
      <c r="AB1551" s="171" t="str">
        <f t="shared" ca="1" si="73"/>
        <v/>
      </c>
    </row>
    <row r="1552" spans="1:28" s="171" customFormat="1" ht="20.45">
      <c r="A1552" s="156"/>
      <c r="B1552" s="150" t="str">
        <f ca="1">IF(LEN(A1552)=0,"",INDEX('Smelter Look-up'!$A:$A,MATCH($A1552,'Smelter Look-up'!$E:$E,0)))</f>
        <v/>
      </c>
      <c r="C1552" s="153" t="str">
        <f ca="1">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 ca="1">IF(C1552="",NA(),MATCH($B1552&amp;$C1552,'Smelter Look-up'!$J:$J,0))</f>
        <v>#N/A</v>
      </c>
      <c r="X1552" s="171">
        <f t="shared" ca="1" si="72"/>
        <v>0</v>
      </c>
      <c r="AB1552" s="171" t="str">
        <f t="shared" ca="1" si="73"/>
        <v/>
      </c>
    </row>
    <row r="1553" spans="1:28" s="171" customFormat="1" ht="20.45">
      <c r="A1553" s="156"/>
      <c r="B1553" s="150" t="str">
        <f ca="1">IF(LEN(A1553)=0,"",INDEX('Smelter Look-up'!$A:$A,MATCH($A1553,'Smelter Look-up'!$E:$E,0)))</f>
        <v/>
      </c>
      <c r="C1553" s="153" t="str">
        <f ca="1">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 ca="1">IF(C1553="",NA(),MATCH($B1553&amp;$C1553,'Smelter Look-up'!$J:$J,0))</f>
        <v>#N/A</v>
      </c>
      <c r="X1553" s="171">
        <f t="shared" ca="1" si="72"/>
        <v>0</v>
      </c>
      <c r="AB1553" s="171" t="str">
        <f t="shared" ca="1" si="73"/>
        <v/>
      </c>
    </row>
    <row r="1554" spans="1:28" s="171" customFormat="1" ht="20.45">
      <c r="A1554" s="156"/>
      <c r="B1554" s="150" t="str">
        <f ca="1">IF(LEN(A1554)=0,"",INDEX('Smelter Look-up'!$A:$A,MATCH($A1554,'Smelter Look-up'!$E:$E,0)))</f>
        <v/>
      </c>
      <c r="C1554" s="153" t="str">
        <f ca="1">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 ca="1">IF(C1554="",NA(),MATCH($B1554&amp;$C1554,'Smelter Look-up'!$J:$J,0))</f>
        <v>#N/A</v>
      </c>
      <c r="X1554" s="171">
        <f t="shared" ca="1" si="72"/>
        <v>0</v>
      </c>
      <c r="AB1554" s="171" t="str">
        <f t="shared" ca="1" si="73"/>
        <v/>
      </c>
    </row>
    <row r="1555" spans="1:28" s="171" customFormat="1" ht="20.45">
      <c r="A1555" s="156"/>
      <c r="B1555" s="150" t="str">
        <f ca="1">IF(LEN(A1555)=0,"",INDEX('Smelter Look-up'!$A:$A,MATCH($A1555,'Smelter Look-up'!$E:$E,0)))</f>
        <v/>
      </c>
      <c r="C1555" s="153" t="str">
        <f ca="1">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 ca="1">IF(C1555="",NA(),MATCH($B1555&amp;$C1555,'Smelter Look-up'!$J:$J,0))</f>
        <v>#N/A</v>
      </c>
      <c r="X1555" s="171">
        <f t="shared" ca="1" si="72"/>
        <v>0</v>
      </c>
      <c r="AB1555" s="171" t="str">
        <f t="shared" ca="1" si="73"/>
        <v/>
      </c>
    </row>
    <row r="1556" spans="1:28" s="171" customFormat="1" ht="20.45">
      <c r="A1556" s="156"/>
      <c r="B1556" s="150" t="str">
        <f ca="1">IF(LEN(A1556)=0,"",INDEX('Smelter Look-up'!$A:$A,MATCH($A1556,'Smelter Look-up'!$E:$E,0)))</f>
        <v/>
      </c>
      <c r="C1556" s="153" t="str">
        <f ca="1">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 ca="1">IF(C1556="",NA(),MATCH($B1556&amp;$C1556,'Smelter Look-up'!$J:$J,0))</f>
        <v>#N/A</v>
      </c>
      <c r="X1556" s="171">
        <f t="shared" ca="1" si="72"/>
        <v>0</v>
      </c>
      <c r="AB1556" s="171" t="str">
        <f t="shared" ca="1" si="73"/>
        <v/>
      </c>
    </row>
    <row r="1557" spans="1:28" s="171" customFormat="1" ht="20.45">
      <c r="A1557" s="156"/>
      <c r="B1557" s="150" t="str">
        <f ca="1">IF(LEN(A1557)=0,"",INDEX('Smelter Look-up'!$A:$A,MATCH($A1557,'Smelter Look-up'!$E:$E,0)))</f>
        <v/>
      </c>
      <c r="C1557" s="153" t="str">
        <f ca="1">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 ca="1">IF(C1557="",NA(),MATCH($B1557&amp;$C1557,'Smelter Look-up'!$J:$J,0))</f>
        <v>#N/A</v>
      </c>
      <c r="X1557" s="171">
        <f t="shared" ca="1" si="72"/>
        <v>0</v>
      </c>
      <c r="AB1557" s="171" t="str">
        <f t="shared" ca="1" si="73"/>
        <v/>
      </c>
    </row>
    <row r="1558" spans="1:28" s="171" customFormat="1" ht="20.45">
      <c r="A1558" s="156"/>
      <c r="B1558" s="150" t="str">
        <f ca="1">IF(LEN(A1558)=0,"",INDEX('Smelter Look-up'!$A:$A,MATCH($A1558,'Smelter Look-up'!$E:$E,0)))</f>
        <v/>
      </c>
      <c r="C1558" s="153" t="str">
        <f ca="1">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 ca="1">IF(C1558="",NA(),MATCH($B1558&amp;$C1558,'Smelter Look-up'!$J:$J,0))</f>
        <v>#N/A</v>
      </c>
      <c r="X1558" s="171">
        <f t="shared" ca="1" si="72"/>
        <v>0</v>
      </c>
      <c r="AB1558" s="171" t="str">
        <f t="shared" ca="1" si="73"/>
        <v/>
      </c>
    </row>
    <row r="1559" spans="1:28" s="171" customFormat="1" ht="20.45">
      <c r="A1559" s="156"/>
      <c r="B1559" s="150" t="str">
        <f ca="1">IF(LEN(A1559)=0,"",INDEX('Smelter Look-up'!$A:$A,MATCH($A1559,'Smelter Look-up'!$E:$E,0)))</f>
        <v/>
      </c>
      <c r="C1559" s="153" t="str">
        <f ca="1">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 ca="1">IF(C1559="",NA(),MATCH($B1559&amp;$C1559,'Smelter Look-up'!$J:$J,0))</f>
        <v>#N/A</v>
      </c>
      <c r="X1559" s="171">
        <f t="shared" ca="1" si="72"/>
        <v>0</v>
      </c>
      <c r="AB1559" s="171" t="str">
        <f t="shared" ca="1" si="73"/>
        <v/>
      </c>
    </row>
    <row r="1560" spans="1:28" s="171" customFormat="1" ht="20.45">
      <c r="A1560" s="156"/>
      <c r="B1560" s="150" t="str">
        <f ca="1">IF(LEN(A1560)=0,"",INDEX('Smelter Look-up'!$A:$A,MATCH($A1560,'Smelter Look-up'!$E:$E,0)))</f>
        <v/>
      </c>
      <c r="C1560" s="153" t="str">
        <f ca="1">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 ca="1">IF(C1560="",NA(),MATCH($B1560&amp;$C1560,'Smelter Look-up'!$J:$J,0))</f>
        <v>#N/A</v>
      </c>
      <c r="X1560" s="171">
        <f t="shared" ca="1" si="72"/>
        <v>0</v>
      </c>
      <c r="AB1560" s="171" t="str">
        <f t="shared" ca="1" si="73"/>
        <v/>
      </c>
    </row>
    <row r="1561" spans="1:28" s="171" customFormat="1" ht="20.45">
      <c r="A1561" s="156"/>
      <c r="B1561" s="150" t="str">
        <f ca="1">IF(LEN(A1561)=0,"",INDEX('Smelter Look-up'!$A:$A,MATCH($A1561,'Smelter Look-up'!$E:$E,0)))</f>
        <v/>
      </c>
      <c r="C1561" s="153" t="str">
        <f ca="1">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 ca="1">IF(C1561="",NA(),MATCH($B1561&amp;$C1561,'Smelter Look-up'!$J:$J,0))</f>
        <v>#N/A</v>
      </c>
      <c r="X1561" s="171">
        <f t="shared" ca="1" si="72"/>
        <v>0</v>
      </c>
      <c r="AB1561" s="171" t="str">
        <f t="shared" ca="1" si="73"/>
        <v/>
      </c>
    </row>
    <row r="1562" spans="1:28" s="171" customFormat="1" ht="20.45">
      <c r="A1562" s="156"/>
      <c r="B1562" s="150" t="str">
        <f ca="1">IF(LEN(A1562)=0,"",INDEX('Smelter Look-up'!$A:$A,MATCH($A1562,'Smelter Look-up'!$E:$E,0)))</f>
        <v/>
      </c>
      <c r="C1562" s="153" t="str">
        <f ca="1">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 ca="1">IF(C1562="",NA(),MATCH($B1562&amp;$C1562,'Smelter Look-up'!$J:$J,0))</f>
        <v>#N/A</v>
      </c>
      <c r="X1562" s="171">
        <f t="shared" ca="1" si="72"/>
        <v>0</v>
      </c>
      <c r="AB1562" s="171" t="str">
        <f t="shared" ca="1" si="73"/>
        <v/>
      </c>
    </row>
    <row r="1563" spans="1:28" s="171" customFormat="1" ht="20.45">
      <c r="A1563" s="156"/>
      <c r="B1563" s="150" t="str">
        <f ca="1">IF(LEN(A1563)=0,"",INDEX('Smelter Look-up'!$A:$A,MATCH($A1563,'Smelter Look-up'!$E:$E,0)))</f>
        <v/>
      </c>
      <c r="C1563" s="153" t="str">
        <f ca="1">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 ca="1">IF(C1563="",NA(),MATCH($B1563&amp;$C1563,'Smelter Look-up'!$J:$J,0))</f>
        <v>#N/A</v>
      </c>
      <c r="X1563" s="171">
        <f t="shared" ca="1" si="72"/>
        <v>0</v>
      </c>
      <c r="AB1563" s="171" t="str">
        <f t="shared" ca="1" si="73"/>
        <v/>
      </c>
    </row>
    <row r="1564" spans="1:28" s="171" customFormat="1" ht="20.45">
      <c r="A1564" s="156"/>
      <c r="B1564" s="150" t="str">
        <f ca="1">IF(LEN(A1564)=0,"",INDEX('Smelter Look-up'!$A:$A,MATCH($A1564,'Smelter Look-up'!$E:$E,0)))</f>
        <v/>
      </c>
      <c r="C1564" s="153" t="str">
        <f ca="1">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 ca="1">IF(C1564="",NA(),MATCH($B1564&amp;$C1564,'Smelter Look-up'!$J:$J,0))</f>
        <v>#N/A</v>
      </c>
      <c r="X1564" s="171">
        <f t="shared" ca="1" si="72"/>
        <v>0</v>
      </c>
      <c r="AB1564" s="171" t="str">
        <f t="shared" ca="1" si="73"/>
        <v/>
      </c>
    </row>
    <row r="1565" spans="1:28" s="171" customFormat="1" ht="20.45">
      <c r="A1565" s="156"/>
      <c r="B1565" s="150" t="str">
        <f ca="1">IF(LEN(A1565)=0,"",INDEX('Smelter Look-up'!$A:$A,MATCH($A1565,'Smelter Look-up'!$E:$E,0)))</f>
        <v/>
      </c>
      <c r="C1565" s="153" t="str">
        <f ca="1">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 ca="1">IF(C1565="",NA(),MATCH($B1565&amp;$C1565,'Smelter Look-up'!$J:$J,0))</f>
        <v>#N/A</v>
      </c>
      <c r="X1565" s="171">
        <f t="shared" ca="1" si="72"/>
        <v>0</v>
      </c>
      <c r="AB1565" s="171" t="str">
        <f t="shared" ca="1" si="73"/>
        <v/>
      </c>
    </row>
    <row r="1566" spans="1:28" s="171" customFormat="1" ht="20.45">
      <c r="A1566" s="156"/>
      <c r="B1566" s="150" t="str">
        <f ca="1">IF(LEN(A1566)=0,"",INDEX('Smelter Look-up'!$A:$A,MATCH($A1566,'Smelter Look-up'!$E:$E,0)))</f>
        <v/>
      </c>
      <c r="C1566" s="153" t="str">
        <f ca="1">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 ca="1">IF(C1566="",NA(),MATCH($B1566&amp;$C1566,'Smelter Look-up'!$J:$J,0))</f>
        <v>#N/A</v>
      </c>
      <c r="X1566" s="171">
        <f t="shared" ca="1" si="72"/>
        <v>0</v>
      </c>
      <c r="AB1566" s="171" t="str">
        <f t="shared" ca="1" si="73"/>
        <v/>
      </c>
    </row>
    <row r="1567" spans="1:28" s="171" customFormat="1" ht="20.45">
      <c r="A1567" s="156"/>
      <c r="B1567" s="150" t="str">
        <f ca="1">IF(LEN(A1567)=0,"",INDEX('Smelter Look-up'!$A:$A,MATCH($A1567,'Smelter Look-up'!$E:$E,0)))</f>
        <v/>
      </c>
      <c r="C1567" s="153" t="str">
        <f ca="1">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 ca="1">IF(C1567="",NA(),MATCH($B1567&amp;$C1567,'Smelter Look-up'!$J:$J,0))</f>
        <v>#N/A</v>
      </c>
      <c r="X1567" s="171">
        <f t="shared" ca="1" si="72"/>
        <v>0</v>
      </c>
      <c r="AB1567" s="171" t="str">
        <f t="shared" ca="1" si="73"/>
        <v/>
      </c>
    </row>
    <row r="1568" spans="1:28" s="171" customFormat="1" ht="20.45">
      <c r="A1568" s="156"/>
      <c r="B1568" s="150" t="str">
        <f ca="1">IF(LEN(A1568)=0,"",INDEX('Smelter Look-up'!$A:$A,MATCH($A1568,'Smelter Look-up'!$E:$E,0)))</f>
        <v/>
      </c>
      <c r="C1568" s="153" t="str">
        <f ca="1">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 ca="1">IF(C1568="",NA(),MATCH($B1568&amp;$C1568,'Smelter Look-up'!$J:$J,0))</f>
        <v>#N/A</v>
      </c>
      <c r="X1568" s="171">
        <f t="shared" ca="1" si="72"/>
        <v>0</v>
      </c>
      <c r="AB1568" s="171" t="str">
        <f t="shared" ca="1" si="73"/>
        <v/>
      </c>
    </row>
    <row r="1569" spans="1:28" s="171" customFormat="1" ht="20.45">
      <c r="A1569" s="156"/>
      <c r="B1569" s="150" t="str">
        <f ca="1">IF(LEN(A1569)=0,"",INDEX('Smelter Look-up'!$A:$A,MATCH($A1569,'Smelter Look-up'!$E:$E,0)))</f>
        <v/>
      </c>
      <c r="C1569" s="153" t="str">
        <f ca="1">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 ca="1">IF(C1569="",NA(),MATCH($B1569&amp;$C1569,'Smelter Look-up'!$J:$J,0))</f>
        <v>#N/A</v>
      </c>
      <c r="X1569" s="171">
        <f t="shared" ca="1" si="72"/>
        <v>0</v>
      </c>
      <c r="AB1569" s="171" t="str">
        <f t="shared" ca="1" si="73"/>
        <v/>
      </c>
    </row>
    <row r="1570" spans="1:28" s="171" customFormat="1" ht="20.45">
      <c r="A1570" s="156"/>
      <c r="B1570" s="150" t="str">
        <f ca="1">IF(LEN(A1570)=0,"",INDEX('Smelter Look-up'!$A:$A,MATCH($A1570,'Smelter Look-up'!$E:$E,0)))</f>
        <v/>
      </c>
      <c r="C1570" s="153" t="str">
        <f ca="1">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 ca="1">IF(C1570="",NA(),MATCH($B1570&amp;$C1570,'Smelter Look-up'!$J:$J,0))</f>
        <v>#N/A</v>
      </c>
      <c r="X1570" s="171">
        <f t="shared" ca="1" si="72"/>
        <v>0</v>
      </c>
      <c r="AB1570" s="171" t="str">
        <f t="shared" ca="1" si="73"/>
        <v/>
      </c>
    </row>
    <row r="1571" spans="1:28" s="171" customFormat="1" ht="20.45">
      <c r="A1571" s="156"/>
      <c r="B1571" s="150" t="str">
        <f ca="1">IF(LEN(A1571)=0,"",INDEX('Smelter Look-up'!$A:$A,MATCH($A1571,'Smelter Look-up'!$E:$E,0)))</f>
        <v/>
      </c>
      <c r="C1571" s="153" t="str">
        <f ca="1">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 ca="1">IF(C1571="",NA(),MATCH($B1571&amp;$C1571,'Smelter Look-up'!$J:$J,0))</f>
        <v>#N/A</v>
      </c>
      <c r="X1571" s="171">
        <f t="shared" ca="1" si="72"/>
        <v>0</v>
      </c>
      <c r="AB1571" s="171" t="str">
        <f t="shared" ca="1" si="73"/>
        <v/>
      </c>
    </row>
    <row r="1572" spans="1:28" s="171" customFormat="1" ht="20.45">
      <c r="A1572" s="156"/>
      <c r="B1572" s="150" t="str">
        <f ca="1">IF(LEN(A1572)=0,"",INDEX('Smelter Look-up'!$A:$A,MATCH($A1572,'Smelter Look-up'!$E:$E,0)))</f>
        <v/>
      </c>
      <c r="C1572" s="153" t="str">
        <f ca="1">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 ca="1">IF(C1572="",NA(),MATCH($B1572&amp;$C1572,'Smelter Look-up'!$J:$J,0))</f>
        <v>#N/A</v>
      </c>
      <c r="X1572" s="171">
        <f t="shared" ca="1" si="72"/>
        <v>0</v>
      </c>
      <c r="AB1572" s="171" t="str">
        <f t="shared" ca="1" si="73"/>
        <v/>
      </c>
    </row>
    <row r="1573" spans="1:28" s="171" customFormat="1" ht="20.45">
      <c r="A1573" s="156"/>
      <c r="B1573" s="150" t="str">
        <f ca="1">IF(LEN(A1573)=0,"",INDEX('Smelter Look-up'!$A:$A,MATCH($A1573,'Smelter Look-up'!$E:$E,0)))</f>
        <v/>
      </c>
      <c r="C1573" s="153" t="str">
        <f ca="1">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 ca="1">IF(C1573="",NA(),MATCH($B1573&amp;$C1573,'Smelter Look-up'!$J:$J,0))</f>
        <v>#N/A</v>
      </c>
      <c r="X1573" s="171">
        <f t="shared" ca="1" si="72"/>
        <v>0</v>
      </c>
      <c r="AB1573" s="171" t="str">
        <f t="shared" ca="1" si="73"/>
        <v/>
      </c>
    </row>
    <row r="1574" spans="1:28" s="171" customFormat="1" ht="20.45">
      <c r="A1574" s="156"/>
      <c r="B1574" s="150" t="str">
        <f ca="1">IF(LEN(A1574)=0,"",INDEX('Smelter Look-up'!$A:$A,MATCH($A1574,'Smelter Look-up'!$E:$E,0)))</f>
        <v/>
      </c>
      <c r="C1574" s="153" t="str">
        <f ca="1">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 ca="1">IF(C1574="",NA(),MATCH($B1574&amp;$C1574,'Smelter Look-up'!$J:$J,0))</f>
        <v>#N/A</v>
      </c>
      <c r="X1574" s="171">
        <f t="shared" ca="1" si="72"/>
        <v>0</v>
      </c>
      <c r="AB1574" s="171" t="str">
        <f t="shared" ca="1" si="73"/>
        <v/>
      </c>
    </row>
    <row r="1575" spans="1:28" s="171" customFormat="1" ht="20.45">
      <c r="A1575" s="156"/>
      <c r="B1575" s="150" t="str">
        <f ca="1">IF(LEN(A1575)=0,"",INDEX('Smelter Look-up'!$A:$A,MATCH($A1575,'Smelter Look-up'!$E:$E,0)))</f>
        <v/>
      </c>
      <c r="C1575" s="153" t="str">
        <f ca="1">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 ca="1">IF(C1575="",NA(),MATCH($B1575&amp;$C1575,'Smelter Look-up'!$J:$J,0))</f>
        <v>#N/A</v>
      </c>
      <c r="X1575" s="171">
        <f t="shared" ca="1" si="72"/>
        <v>0</v>
      </c>
      <c r="AB1575" s="171" t="str">
        <f t="shared" ca="1" si="73"/>
        <v/>
      </c>
    </row>
    <row r="1576" spans="1:28" s="171" customFormat="1" ht="20.45">
      <c r="A1576" s="156"/>
      <c r="B1576" s="150" t="str">
        <f ca="1">IF(LEN(A1576)=0,"",INDEX('Smelter Look-up'!$A:$A,MATCH($A1576,'Smelter Look-up'!$E:$E,0)))</f>
        <v/>
      </c>
      <c r="C1576" s="153" t="str">
        <f ca="1">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 ca="1">IF(C1576="",NA(),MATCH($B1576&amp;$C1576,'Smelter Look-up'!$J:$J,0))</f>
        <v>#N/A</v>
      </c>
      <c r="X1576" s="171">
        <f t="shared" ca="1" si="72"/>
        <v>0</v>
      </c>
      <c r="AB1576" s="171" t="str">
        <f t="shared" ca="1" si="73"/>
        <v/>
      </c>
    </row>
    <row r="1577" spans="1:28" s="171" customFormat="1" ht="20.45">
      <c r="A1577" s="156"/>
      <c r="B1577" s="150" t="str">
        <f ca="1">IF(LEN(A1577)=0,"",INDEX('Smelter Look-up'!$A:$A,MATCH($A1577,'Smelter Look-up'!$E:$E,0)))</f>
        <v/>
      </c>
      <c r="C1577" s="153" t="str">
        <f ca="1">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 ca="1">IF(C1577="",NA(),MATCH($B1577&amp;$C1577,'Smelter Look-up'!$J:$J,0))</f>
        <v>#N/A</v>
      </c>
      <c r="X1577" s="171">
        <f t="shared" ca="1" si="72"/>
        <v>0</v>
      </c>
      <c r="AB1577" s="171" t="str">
        <f t="shared" ca="1" si="73"/>
        <v/>
      </c>
    </row>
    <row r="1578" spans="1:28" s="171" customFormat="1" ht="20.45">
      <c r="A1578" s="156"/>
      <c r="B1578" s="150" t="str">
        <f ca="1">IF(LEN(A1578)=0,"",INDEX('Smelter Look-up'!$A:$A,MATCH($A1578,'Smelter Look-up'!$E:$E,0)))</f>
        <v/>
      </c>
      <c r="C1578" s="153" t="str">
        <f ca="1">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 ca="1">IF(C1578="",NA(),MATCH($B1578&amp;$C1578,'Smelter Look-up'!$J:$J,0))</f>
        <v>#N/A</v>
      </c>
      <c r="X1578" s="171">
        <f t="shared" ca="1" si="72"/>
        <v>0</v>
      </c>
      <c r="AB1578" s="171" t="str">
        <f t="shared" ca="1" si="73"/>
        <v/>
      </c>
    </row>
    <row r="1579" spans="1:28" s="171" customFormat="1" ht="20.45">
      <c r="A1579" s="156"/>
      <c r="B1579" s="150" t="str">
        <f ca="1">IF(LEN(A1579)=0,"",INDEX('Smelter Look-up'!$A:$A,MATCH($A1579,'Smelter Look-up'!$E:$E,0)))</f>
        <v/>
      </c>
      <c r="C1579" s="153" t="str">
        <f ca="1">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 ca="1">IF(C1579="",NA(),MATCH($B1579&amp;$C1579,'Smelter Look-up'!$J:$J,0))</f>
        <v>#N/A</v>
      </c>
      <c r="X1579" s="171">
        <f t="shared" ca="1" si="72"/>
        <v>0</v>
      </c>
      <c r="AB1579" s="171" t="str">
        <f t="shared" ca="1" si="73"/>
        <v/>
      </c>
    </row>
    <row r="1580" spans="1:28" s="171" customFormat="1" ht="20.45">
      <c r="A1580" s="156"/>
      <c r="B1580" s="150" t="str">
        <f ca="1">IF(LEN(A1580)=0,"",INDEX('Smelter Look-up'!$A:$A,MATCH($A1580,'Smelter Look-up'!$E:$E,0)))</f>
        <v/>
      </c>
      <c r="C1580" s="153" t="str">
        <f ca="1">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 ca="1">IF(C1580="",NA(),MATCH($B1580&amp;$C1580,'Smelter Look-up'!$J:$J,0))</f>
        <v>#N/A</v>
      </c>
      <c r="X1580" s="171">
        <f t="shared" ca="1" si="72"/>
        <v>0</v>
      </c>
      <c r="AB1580" s="171" t="str">
        <f t="shared" ca="1" si="73"/>
        <v/>
      </c>
    </row>
    <row r="1581" spans="1:28" s="171" customFormat="1" ht="20.45">
      <c r="A1581" s="156"/>
      <c r="B1581" s="150" t="str">
        <f ca="1">IF(LEN(A1581)=0,"",INDEX('Smelter Look-up'!$A:$A,MATCH($A1581,'Smelter Look-up'!$E:$E,0)))</f>
        <v/>
      </c>
      <c r="C1581" s="153" t="str">
        <f ca="1">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 ca="1">IF(C1581="",NA(),MATCH($B1581&amp;$C1581,'Smelter Look-up'!$J:$J,0))</f>
        <v>#N/A</v>
      </c>
      <c r="X1581" s="171">
        <f t="shared" ca="1" si="72"/>
        <v>0</v>
      </c>
      <c r="AB1581" s="171" t="str">
        <f t="shared" ca="1" si="73"/>
        <v/>
      </c>
    </row>
    <row r="1582" spans="1:28" s="171" customFormat="1" ht="20.45">
      <c r="A1582" s="156"/>
      <c r="B1582" s="150" t="str">
        <f ca="1">IF(LEN(A1582)=0,"",INDEX('Smelter Look-up'!$A:$A,MATCH($A1582,'Smelter Look-up'!$E:$E,0)))</f>
        <v/>
      </c>
      <c r="C1582" s="153" t="str">
        <f ca="1">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 ca="1">IF(C1582="",NA(),MATCH($B1582&amp;$C1582,'Smelter Look-up'!$J:$J,0))</f>
        <v>#N/A</v>
      </c>
      <c r="X1582" s="171">
        <f t="shared" ca="1" si="72"/>
        <v>0</v>
      </c>
      <c r="AB1582" s="171" t="str">
        <f t="shared" ca="1" si="73"/>
        <v/>
      </c>
    </row>
    <row r="1583" spans="1:28" s="171" customFormat="1" ht="20.45">
      <c r="A1583" s="156"/>
      <c r="B1583" s="150" t="str">
        <f ca="1">IF(LEN(A1583)=0,"",INDEX('Smelter Look-up'!$A:$A,MATCH($A1583,'Smelter Look-up'!$E:$E,0)))</f>
        <v/>
      </c>
      <c r="C1583" s="153" t="str">
        <f ca="1">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 ca="1">IF(C1583="",NA(),MATCH($B1583&amp;$C1583,'Smelter Look-up'!$J:$J,0))</f>
        <v>#N/A</v>
      </c>
      <c r="X1583" s="171">
        <f t="shared" ca="1" si="72"/>
        <v>0</v>
      </c>
      <c r="AB1583" s="171" t="str">
        <f t="shared" ca="1" si="73"/>
        <v/>
      </c>
    </row>
    <row r="1584" spans="1:28" s="171" customFormat="1" ht="20.45">
      <c r="A1584" s="156"/>
      <c r="B1584" s="150" t="str">
        <f ca="1">IF(LEN(A1584)=0,"",INDEX('Smelter Look-up'!$A:$A,MATCH($A1584,'Smelter Look-up'!$E:$E,0)))</f>
        <v/>
      </c>
      <c r="C1584" s="153" t="str">
        <f ca="1">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 ca="1">IF(C1584="",NA(),MATCH($B1584&amp;$C1584,'Smelter Look-up'!$J:$J,0))</f>
        <v>#N/A</v>
      </c>
      <c r="X1584" s="171">
        <f t="shared" ca="1" si="72"/>
        <v>0</v>
      </c>
      <c r="AB1584" s="171" t="str">
        <f t="shared" ca="1" si="73"/>
        <v/>
      </c>
    </row>
    <row r="1585" spans="1:28" s="171" customFormat="1" ht="20.45">
      <c r="A1585" s="156"/>
      <c r="B1585" s="150" t="str">
        <f ca="1">IF(LEN(A1585)=0,"",INDEX('Smelter Look-up'!$A:$A,MATCH($A1585,'Smelter Look-up'!$E:$E,0)))</f>
        <v/>
      </c>
      <c r="C1585" s="153" t="str">
        <f ca="1">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 ca="1">IF(C1585="",NA(),MATCH($B1585&amp;$C1585,'Smelter Look-up'!$J:$J,0))</f>
        <v>#N/A</v>
      </c>
      <c r="X1585" s="171">
        <f t="shared" ca="1" si="72"/>
        <v>0</v>
      </c>
      <c r="AB1585" s="171" t="str">
        <f t="shared" ca="1" si="73"/>
        <v/>
      </c>
    </row>
    <row r="1586" spans="1:28" s="171" customFormat="1" ht="20.45">
      <c r="A1586" s="156"/>
      <c r="B1586" s="150" t="str">
        <f ca="1">IF(LEN(A1586)=0,"",INDEX('Smelter Look-up'!$A:$A,MATCH($A1586,'Smelter Look-up'!$E:$E,0)))</f>
        <v/>
      </c>
      <c r="C1586" s="153" t="str">
        <f ca="1">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 ca="1">IF(C1586="",NA(),MATCH($B1586&amp;$C1586,'Smelter Look-up'!$J:$J,0))</f>
        <v>#N/A</v>
      </c>
      <c r="X1586" s="171">
        <f t="shared" ca="1" si="72"/>
        <v>0</v>
      </c>
      <c r="AB1586" s="171" t="str">
        <f t="shared" ca="1" si="73"/>
        <v/>
      </c>
    </row>
    <row r="1587" spans="1:28" s="171" customFormat="1" ht="20.45">
      <c r="A1587" s="156"/>
      <c r="B1587" s="150" t="str">
        <f ca="1">IF(LEN(A1587)=0,"",INDEX('Smelter Look-up'!$A:$A,MATCH($A1587,'Smelter Look-up'!$E:$E,0)))</f>
        <v/>
      </c>
      <c r="C1587" s="153" t="str">
        <f ca="1">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 ca="1">IF(C1587="",NA(),MATCH($B1587&amp;$C1587,'Smelter Look-up'!$J:$J,0))</f>
        <v>#N/A</v>
      </c>
      <c r="X1587" s="171">
        <f t="shared" ca="1" si="72"/>
        <v>0</v>
      </c>
      <c r="AB1587" s="171" t="str">
        <f t="shared" ca="1" si="73"/>
        <v/>
      </c>
    </row>
    <row r="1588" spans="1:28" s="171" customFormat="1" ht="20.45">
      <c r="A1588" s="156"/>
      <c r="B1588" s="150" t="str">
        <f ca="1">IF(LEN(A1588)=0,"",INDEX('Smelter Look-up'!$A:$A,MATCH($A1588,'Smelter Look-up'!$E:$E,0)))</f>
        <v/>
      </c>
      <c r="C1588" s="153" t="str">
        <f ca="1">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 ca="1">IF(C1588="",NA(),MATCH($B1588&amp;$C1588,'Smelter Look-up'!$J:$J,0))</f>
        <v>#N/A</v>
      </c>
      <c r="X1588" s="171">
        <f t="shared" ca="1" si="72"/>
        <v>0</v>
      </c>
      <c r="AB1588" s="171" t="str">
        <f t="shared" ca="1" si="73"/>
        <v/>
      </c>
    </row>
    <row r="1589" spans="1:28" s="171" customFormat="1" ht="20.45">
      <c r="A1589" s="156"/>
      <c r="B1589" s="150" t="str">
        <f ca="1">IF(LEN(A1589)=0,"",INDEX('Smelter Look-up'!$A:$A,MATCH($A1589,'Smelter Look-up'!$E:$E,0)))</f>
        <v/>
      </c>
      <c r="C1589" s="153" t="str">
        <f ca="1">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 ca="1">IF(C1589="",NA(),MATCH($B1589&amp;$C1589,'Smelter Look-up'!$J:$J,0))</f>
        <v>#N/A</v>
      </c>
      <c r="X1589" s="171">
        <f t="shared" ca="1" si="72"/>
        <v>0</v>
      </c>
      <c r="AB1589" s="171" t="str">
        <f t="shared" ca="1" si="73"/>
        <v/>
      </c>
    </row>
    <row r="1590" spans="1:28" s="171" customFormat="1" ht="20.45">
      <c r="A1590" s="156"/>
      <c r="B1590" s="150" t="str">
        <f ca="1">IF(LEN(A1590)=0,"",INDEX('Smelter Look-up'!$A:$A,MATCH($A1590,'Smelter Look-up'!$E:$E,0)))</f>
        <v/>
      </c>
      <c r="C1590" s="153" t="str">
        <f ca="1">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 ca="1">IF(C1590="",NA(),MATCH($B1590&amp;$C1590,'Smelter Look-up'!$J:$J,0))</f>
        <v>#N/A</v>
      </c>
      <c r="X1590" s="171">
        <f t="shared" ca="1" si="72"/>
        <v>0</v>
      </c>
      <c r="AB1590" s="171" t="str">
        <f t="shared" ca="1" si="73"/>
        <v/>
      </c>
    </row>
    <row r="1591" spans="1:28" s="171" customFormat="1" ht="20.45">
      <c r="A1591" s="156"/>
      <c r="B1591" s="150" t="str">
        <f ca="1">IF(LEN(A1591)=0,"",INDEX('Smelter Look-up'!$A:$A,MATCH($A1591,'Smelter Look-up'!$E:$E,0)))</f>
        <v/>
      </c>
      <c r="C1591" s="153" t="str">
        <f ca="1">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 ca="1">IF(C1591="",NA(),MATCH($B1591&amp;$C1591,'Smelter Look-up'!$J:$J,0))</f>
        <v>#N/A</v>
      </c>
      <c r="X1591" s="171">
        <f t="shared" ca="1" si="72"/>
        <v>0</v>
      </c>
      <c r="AB1591" s="171" t="str">
        <f t="shared" ca="1" si="73"/>
        <v/>
      </c>
    </row>
    <row r="1592" spans="1:28" s="171" customFormat="1" ht="20.45">
      <c r="A1592" s="156"/>
      <c r="B1592" s="150" t="str">
        <f ca="1">IF(LEN(A1592)=0,"",INDEX('Smelter Look-up'!$A:$A,MATCH($A1592,'Smelter Look-up'!$E:$E,0)))</f>
        <v/>
      </c>
      <c r="C1592" s="153" t="str">
        <f ca="1">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 ca="1">IF(C1592="",NA(),MATCH($B1592&amp;$C1592,'Smelter Look-up'!$J:$J,0))</f>
        <v>#N/A</v>
      </c>
      <c r="X1592" s="171">
        <f t="shared" ca="1" si="72"/>
        <v>0</v>
      </c>
      <c r="AB1592" s="171" t="str">
        <f t="shared" ca="1" si="73"/>
        <v/>
      </c>
    </row>
    <row r="1593" spans="1:28" s="171" customFormat="1" ht="20.45">
      <c r="A1593" s="156"/>
      <c r="B1593" s="150" t="str">
        <f ca="1">IF(LEN(A1593)=0,"",INDEX('Smelter Look-up'!$A:$A,MATCH($A1593,'Smelter Look-up'!$E:$E,0)))</f>
        <v/>
      </c>
      <c r="C1593" s="153" t="str">
        <f ca="1">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 ca="1">IF(C1593="",NA(),MATCH($B1593&amp;$C1593,'Smelter Look-up'!$J:$J,0))</f>
        <v>#N/A</v>
      </c>
      <c r="X1593" s="171">
        <f t="shared" ca="1" si="72"/>
        <v>0</v>
      </c>
      <c r="AB1593" s="171" t="str">
        <f t="shared" ca="1" si="73"/>
        <v/>
      </c>
    </row>
    <row r="1594" spans="1:28" s="171" customFormat="1" ht="20.45">
      <c r="A1594" s="156"/>
      <c r="B1594" s="150" t="str">
        <f ca="1">IF(LEN(A1594)=0,"",INDEX('Smelter Look-up'!$A:$A,MATCH($A1594,'Smelter Look-up'!$E:$E,0)))</f>
        <v/>
      </c>
      <c r="C1594" s="153" t="str">
        <f ca="1">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 ca="1">IF(C1594="",NA(),MATCH($B1594&amp;$C1594,'Smelter Look-up'!$J:$J,0))</f>
        <v>#N/A</v>
      </c>
      <c r="X1594" s="171">
        <f t="shared" ca="1" si="72"/>
        <v>0</v>
      </c>
      <c r="AB1594" s="171" t="str">
        <f t="shared" ca="1" si="73"/>
        <v/>
      </c>
    </row>
    <row r="1595" spans="1:28" s="171" customFormat="1" ht="20.45">
      <c r="A1595" s="156"/>
      <c r="B1595" s="150" t="str">
        <f ca="1">IF(LEN(A1595)=0,"",INDEX('Smelter Look-up'!$A:$A,MATCH($A1595,'Smelter Look-up'!$E:$E,0)))</f>
        <v/>
      </c>
      <c r="C1595" s="153" t="str">
        <f ca="1">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 ca="1">IF(C1595="",NA(),MATCH($B1595&amp;$C1595,'Smelter Look-up'!$J:$J,0))</f>
        <v>#N/A</v>
      </c>
      <c r="X1595" s="171">
        <f t="shared" ca="1" si="72"/>
        <v>0</v>
      </c>
      <c r="AB1595" s="171" t="str">
        <f t="shared" ca="1" si="73"/>
        <v/>
      </c>
    </row>
    <row r="1596" spans="1:28" s="171" customFormat="1" ht="20.45">
      <c r="A1596" s="156"/>
      <c r="B1596" s="150" t="str">
        <f ca="1">IF(LEN(A1596)=0,"",INDEX('Smelter Look-up'!$A:$A,MATCH($A1596,'Smelter Look-up'!$E:$E,0)))</f>
        <v/>
      </c>
      <c r="C1596" s="153" t="str">
        <f ca="1">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 ca="1">IF(C1596="",NA(),MATCH($B1596&amp;$C1596,'Smelter Look-up'!$J:$J,0))</f>
        <v>#N/A</v>
      </c>
      <c r="X1596" s="171">
        <f t="shared" ca="1" si="72"/>
        <v>0</v>
      </c>
      <c r="AB1596" s="171" t="str">
        <f t="shared" ca="1" si="73"/>
        <v/>
      </c>
    </row>
    <row r="1597" spans="1:28" s="171" customFormat="1" ht="20.45">
      <c r="A1597" s="156"/>
      <c r="B1597" s="150" t="str">
        <f ca="1">IF(LEN(A1597)=0,"",INDEX('Smelter Look-up'!$A:$A,MATCH($A1597,'Smelter Look-up'!$E:$E,0)))</f>
        <v/>
      </c>
      <c r="C1597" s="153" t="str">
        <f ca="1">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 ca="1">IF(C1597="",NA(),MATCH($B1597&amp;$C1597,'Smelter Look-up'!$J:$J,0))</f>
        <v>#N/A</v>
      </c>
      <c r="X1597" s="171">
        <f t="shared" ca="1" si="72"/>
        <v>0</v>
      </c>
      <c r="AB1597" s="171" t="str">
        <f t="shared" ca="1" si="73"/>
        <v/>
      </c>
    </row>
    <row r="1598" spans="1:28" s="171" customFormat="1" ht="20.45">
      <c r="A1598" s="156"/>
      <c r="B1598" s="150" t="str">
        <f ca="1">IF(LEN(A1598)=0,"",INDEX('Smelter Look-up'!$A:$A,MATCH($A1598,'Smelter Look-up'!$E:$E,0)))</f>
        <v/>
      </c>
      <c r="C1598" s="153" t="str">
        <f ca="1">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 ca="1">IF(C1598="",NA(),MATCH($B1598&amp;$C1598,'Smelter Look-up'!$J:$J,0))</f>
        <v>#N/A</v>
      </c>
      <c r="X1598" s="171">
        <f t="shared" ca="1" si="72"/>
        <v>0</v>
      </c>
      <c r="AB1598" s="171" t="str">
        <f t="shared" ca="1" si="73"/>
        <v/>
      </c>
    </row>
    <row r="1599" spans="1:28" s="171" customFormat="1" ht="20.45">
      <c r="A1599" s="156"/>
      <c r="B1599" s="150" t="str">
        <f ca="1">IF(LEN(A1599)=0,"",INDEX('Smelter Look-up'!$A:$A,MATCH($A1599,'Smelter Look-up'!$E:$E,0)))</f>
        <v/>
      </c>
      <c r="C1599" s="153" t="str">
        <f ca="1">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 ca="1">IF(C1599="",NA(),MATCH($B1599&amp;$C1599,'Smelter Look-up'!$J:$J,0))</f>
        <v>#N/A</v>
      </c>
      <c r="X1599" s="171">
        <f t="shared" ref="X1599:X1662" ca="1" si="75">IF(AND(C1599="Smelter not listed",OR(LEN(D1599)=0,LEN(E1599)=0)),1,0)</f>
        <v>0</v>
      </c>
      <c r="AB1599" s="171" t="str">
        <f t="shared" ref="AB1599:AB1662" ca="1" si="76">B1599&amp;C1599</f>
        <v/>
      </c>
    </row>
    <row r="1600" spans="1:28" s="171" customFormat="1" ht="20.45">
      <c r="A1600" s="156"/>
      <c r="B1600" s="150" t="str">
        <f ca="1">IF(LEN(A1600)=0,"",INDEX('Smelter Look-up'!$A:$A,MATCH($A1600,'Smelter Look-up'!$E:$E,0)))</f>
        <v/>
      </c>
      <c r="C1600" s="153" t="str">
        <f ca="1">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 ca="1">IF(C1600="",NA(),MATCH($B1600&amp;$C1600,'Smelter Look-up'!$J:$J,0))</f>
        <v>#N/A</v>
      </c>
      <c r="X1600" s="171">
        <f t="shared" ca="1" si="75"/>
        <v>0</v>
      </c>
      <c r="AB1600" s="171" t="str">
        <f t="shared" ca="1" si="76"/>
        <v/>
      </c>
    </row>
    <row r="1601" spans="1:28" s="171" customFormat="1" ht="20.45">
      <c r="A1601" s="156"/>
      <c r="B1601" s="150" t="str">
        <f ca="1">IF(LEN(A1601)=0,"",INDEX('Smelter Look-up'!$A:$A,MATCH($A1601,'Smelter Look-up'!$E:$E,0)))</f>
        <v/>
      </c>
      <c r="C1601" s="153" t="str">
        <f ca="1">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 ca="1">IF(C1601="",NA(),MATCH($B1601&amp;$C1601,'Smelter Look-up'!$J:$J,0))</f>
        <v>#N/A</v>
      </c>
      <c r="X1601" s="171">
        <f t="shared" ca="1" si="75"/>
        <v>0</v>
      </c>
      <c r="AB1601" s="171" t="str">
        <f t="shared" ca="1" si="76"/>
        <v/>
      </c>
    </row>
    <row r="1602" spans="1:28" s="171" customFormat="1" ht="20.45">
      <c r="A1602" s="156"/>
      <c r="B1602" s="150" t="str">
        <f ca="1">IF(LEN(A1602)=0,"",INDEX('Smelter Look-up'!$A:$A,MATCH($A1602,'Smelter Look-up'!$E:$E,0)))</f>
        <v/>
      </c>
      <c r="C1602" s="153" t="str">
        <f ca="1">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 ca="1">IF(C1602="",NA(),MATCH($B1602&amp;$C1602,'Smelter Look-up'!$J:$J,0))</f>
        <v>#N/A</v>
      </c>
      <c r="X1602" s="171">
        <f t="shared" ca="1" si="75"/>
        <v>0</v>
      </c>
      <c r="AB1602" s="171" t="str">
        <f t="shared" ca="1" si="76"/>
        <v/>
      </c>
    </row>
    <row r="1603" spans="1:28" s="171" customFormat="1" ht="20.45">
      <c r="A1603" s="156"/>
      <c r="B1603" s="150" t="str">
        <f ca="1">IF(LEN(A1603)=0,"",INDEX('Smelter Look-up'!$A:$A,MATCH($A1603,'Smelter Look-up'!$E:$E,0)))</f>
        <v/>
      </c>
      <c r="C1603" s="153" t="str">
        <f ca="1">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 ca="1">IF(C1603="",NA(),MATCH($B1603&amp;$C1603,'Smelter Look-up'!$J:$J,0))</f>
        <v>#N/A</v>
      </c>
      <c r="X1603" s="171">
        <f t="shared" ca="1" si="75"/>
        <v>0</v>
      </c>
      <c r="AB1603" s="171" t="str">
        <f t="shared" ca="1" si="76"/>
        <v/>
      </c>
    </row>
    <row r="1604" spans="1:28" s="171" customFormat="1" ht="20.45">
      <c r="A1604" s="156"/>
      <c r="B1604" s="150" t="str">
        <f ca="1">IF(LEN(A1604)=0,"",INDEX('Smelter Look-up'!$A:$A,MATCH($A1604,'Smelter Look-up'!$E:$E,0)))</f>
        <v/>
      </c>
      <c r="C1604" s="153" t="str">
        <f ca="1">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 ca="1">IF(C1604="",NA(),MATCH($B1604&amp;$C1604,'Smelter Look-up'!$J:$J,0))</f>
        <v>#N/A</v>
      </c>
      <c r="X1604" s="171">
        <f t="shared" ca="1" si="75"/>
        <v>0</v>
      </c>
      <c r="AB1604" s="171" t="str">
        <f t="shared" ca="1" si="76"/>
        <v/>
      </c>
    </row>
    <row r="1605" spans="1:28" s="171" customFormat="1" ht="20.45">
      <c r="A1605" s="156"/>
      <c r="B1605" s="150" t="str">
        <f ca="1">IF(LEN(A1605)=0,"",INDEX('Smelter Look-up'!$A:$A,MATCH($A1605,'Smelter Look-up'!$E:$E,0)))</f>
        <v/>
      </c>
      <c r="C1605" s="153" t="str">
        <f ca="1">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 ca="1">IF(C1605="",NA(),MATCH($B1605&amp;$C1605,'Smelter Look-up'!$J:$J,0))</f>
        <v>#N/A</v>
      </c>
      <c r="X1605" s="171">
        <f t="shared" ca="1" si="75"/>
        <v>0</v>
      </c>
      <c r="AB1605" s="171" t="str">
        <f t="shared" ca="1" si="76"/>
        <v/>
      </c>
    </row>
    <row r="1606" spans="1:28" s="171" customFormat="1" ht="20.45">
      <c r="A1606" s="156"/>
      <c r="B1606" s="150" t="str">
        <f ca="1">IF(LEN(A1606)=0,"",INDEX('Smelter Look-up'!$A:$A,MATCH($A1606,'Smelter Look-up'!$E:$E,0)))</f>
        <v/>
      </c>
      <c r="C1606" s="153" t="str">
        <f ca="1">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 ca="1">IF(C1606="",NA(),MATCH($B1606&amp;$C1606,'Smelter Look-up'!$J:$J,0))</f>
        <v>#N/A</v>
      </c>
      <c r="X1606" s="171">
        <f t="shared" ca="1" si="75"/>
        <v>0</v>
      </c>
      <c r="AB1606" s="171" t="str">
        <f t="shared" ca="1" si="76"/>
        <v/>
      </c>
    </row>
    <row r="1607" spans="1:28" s="171" customFormat="1" ht="20.45">
      <c r="A1607" s="156"/>
      <c r="B1607" s="150" t="str">
        <f ca="1">IF(LEN(A1607)=0,"",INDEX('Smelter Look-up'!$A:$A,MATCH($A1607,'Smelter Look-up'!$E:$E,0)))</f>
        <v/>
      </c>
      <c r="C1607" s="153" t="str">
        <f ca="1">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 ca="1">IF(C1607="",NA(),MATCH($B1607&amp;$C1607,'Smelter Look-up'!$J:$J,0))</f>
        <v>#N/A</v>
      </c>
      <c r="X1607" s="171">
        <f t="shared" ca="1" si="75"/>
        <v>0</v>
      </c>
      <c r="AB1607" s="171" t="str">
        <f t="shared" ca="1" si="76"/>
        <v/>
      </c>
    </row>
    <row r="1608" spans="1:28" s="171" customFormat="1" ht="20.45">
      <c r="A1608" s="156"/>
      <c r="B1608" s="150" t="str">
        <f ca="1">IF(LEN(A1608)=0,"",INDEX('Smelter Look-up'!$A:$A,MATCH($A1608,'Smelter Look-up'!$E:$E,0)))</f>
        <v/>
      </c>
      <c r="C1608" s="153" t="str">
        <f ca="1">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 ca="1">IF(C1608="",NA(),MATCH($B1608&amp;$C1608,'Smelter Look-up'!$J:$J,0))</f>
        <v>#N/A</v>
      </c>
      <c r="X1608" s="171">
        <f t="shared" ca="1" si="75"/>
        <v>0</v>
      </c>
      <c r="AB1608" s="171" t="str">
        <f t="shared" ca="1" si="76"/>
        <v/>
      </c>
    </row>
    <row r="1609" spans="1:28" s="171" customFormat="1" ht="20.45">
      <c r="A1609" s="156"/>
      <c r="B1609" s="150" t="str">
        <f ca="1">IF(LEN(A1609)=0,"",INDEX('Smelter Look-up'!$A:$A,MATCH($A1609,'Smelter Look-up'!$E:$E,0)))</f>
        <v/>
      </c>
      <c r="C1609" s="153" t="str">
        <f ca="1">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 ca="1">IF(C1609="",NA(),MATCH($B1609&amp;$C1609,'Smelter Look-up'!$J:$J,0))</f>
        <v>#N/A</v>
      </c>
      <c r="X1609" s="171">
        <f t="shared" ca="1" si="75"/>
        <v>0</v>
      </c>
      <c r="AB1609" s="171" t="str">
        <f t="shared" ca="1" si="76"/>
        <v/>
      </c>
    </row>
    <row r="1610" spans="1:28" s="171" customFormat="1" ht="20.45">
      <c r="A1610" s="156"/>
      <c r="B1610" s="150" t="str">
        <f ca="1">IF(LEN(A1610)=0,"",INDEX('Smelter Look-up'!$A:$A,MATCH($A1610,'Smelter Look-up'!$E:$E,0)))</f>
        <v/>
      </c>
      <c r="C1610" s="153" t="str">
        <f ca="1">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 ca="1">IF(C1610="",NA(),MATCH($B1610&amp;$C1610,'Smelter Look-up'!$J:$J,0))</f>
        <v>#N/A</v>
      </c>
      <c r="X1610" s="171">
        <f t="shared" ca="1" si="75"/>
        <v>0</v>
      </c>
      <c r="AB1610" s="171" t="str">
        <f t="shared" ca="1" si="76"/>
        <v/>
      </c>
    </row>
    <row r="1611" spans="1:28" s="171" customFormat="1" ht="20.45">
      <c r="A1611" s="156"/>
      <c r="B1611" s="150" t="str">
        <f ca="1">IF(LEN(A1611)=0,"",INDEX('Smelter Look-up'!$A:$A,MATCH($A1611,'Smelter Look-up'!$E:$E,0)))</f>
        <v/>
      </c>
      <c r="C1611" s="153" t="str">
        <f ca="1">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 ca="1">IF(C1611="",NA(),MATCH($B1611&amp;$C1611,'Smelter Look-up'!$J:$J,0))</f>
        <v>#N/A</v>
      </c>
      <c r="X1611" s="171">
        <f t="shared" ca="1" si="75"/>
        <v>0</v>
      </c>
      <c r="AB1611" s="171" t="str">
        <f t="shared" ca="1" si="76"/>
        <v/>
      </c>
    </row>
    <row r="1612" spans="1:28" s="171" customFormat="1" ht="20.45">
      <c r="A1612" s="156"/>
      <c r="B1612" s="150" t="str">
        <f ca="1">IF(LEN(A1612)=0,"",INDEX('Smelter Look-up'!$A:$A,MATCH($A1612,'Smelter Look-up'!$E:$E,0)))</f>
        <v/>
      </c>
      <c r="C1612" s="153" t="str">
        <f ca="1">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 ca="1">IF(C1612="",NA(),MATCH($B1612&amp;$C1612,'Smelter Look-up'!$J:$J,0))</f>
        <v>#N/A</v>
      </c>
      <c r="X1612" s="171">
        <f t="shared" ca="1" si="75"/>
        <v>0</v>
      </c>
      <c r="AB1612" s="171" t="str">
        <f t="shared" ca="1" si="76"/>
        <v/>
      </c>
    </row>
    <row r="1613" spans="1:28" s="171" customFormat="1" ht="20.45">
      <c r="A1613" s="156"/>
      <c r="B1613" s="150" t="str">
        <f ca="1">IF(LEN(A1613)=0,"",INDEX('Smelter Look-up'!$A:$A,MATCH($A1613,'Smelter Look-up'!$E:$E,0)))</f>
        <v/>
      </c>
      <c r="C1613" s="153" t="str">
        <f ca="1">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 ca="1">IF(C1613="",NA(),MATCH($B1613&amp;$C1613,'Smelter Look-up'!$J:$J,0))</f>
        <v>#N/A</v>
      </c>
      <c r="X1613" s="171">
        <f t="shared" ca="1" si="75"/>
        <v>0</v>
      </c>
      <c r="AB1613" s="171" t="str">
        <f t="shared" ca="1" si="76"/>
        <v/>
      </c>
    </row>
    <row r="1614" spans="1:28" s="171" customFormat="1" ht="20.45">
      <c r="A1614" s="156"/>
      <c r="B1614" s="150" t="str">
        <f ca="1">IF(LEN(A1614)=0,"",INDEX('Smelter Look-up'!$A:$A,MATCH($A1614,'Smelter Look-up'!$E:$E,0)))</f>
        <v/>
      </c>
      <c r="C1614" s="153" t="str">
        <f ca="1">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 ca="1">IF(C1614="",NA(),MATCH($B1614&amp;$C1614,'Smelter Look-up'!$J:$J,0))</f>
        <v>#N/A</v>
      </c>
      <c r="X1614" s="171">
        <f t="shared" ca="1" si="75"/>
        <v>0</v>
      </c>
      <c r="AB1614" s="171" t="str">
        <f t="shared" ca="1" si="76"/>
        <v/>
      </c>
    </row>
    <row r="1615" spans="1:28" s="171" customFormat="1" ht="20.45">
      <c r="A1615" s="156"/>
      <c r="B1615" s="150" t="str">
        <f ca="1">IF(LEN(A1615)=0,"",INDEX('Smelter Look-up'!$A:$A,MATCH($A1615,'Smelter Look-up'!$E:$E,0)))</f>
        <v/>
      </c>
      <c r="C1615" s="153" t="str">
        <f ca="1">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 ca="1">IF(C1615="",NA(),MATCH($B1615&amp;$C1615,'Smelter Look-up'!$J:$J,0))</f>
        <v>#N/A</v>
      </c>
      <c r="X1615" s="171">
        <f t="shared" ca="1" si="75"/>
        <v>0</v>
      </c>
      <c r="AB1615" s="171" t="str">
        <f t="shared" ca="1" si="76"/>
        <v/>
      </c>
    </row>
    <row r="1616" spans="1:28" s="171" customFormat="1" ht="20.45">
      <c r="A1616" s="156"/>
      <c r="B1616" s="150" t="str">
        <f ca="1">IF(LEN(A1616)=0,"",INDEX('Smelter Look-up'!$A:$A,MATCH($A1616,'Smelter Look-up'!$E:$E,0)))</f>
        <v/>
      </c>
      <c r="C1616" s="153" t="str">
        <f ca="1">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 ca="1">IF(C1616="",NA(),MATCH($B1616&amp;$C1616,'Smelter Look-up'!$J:$J,0))</f>
        <v>#N/A</v>
      </c>
      <c r="X1616" s="171">
        <f t="shared" ca="1" si="75"/>
        <v>0</v>
      </c>
      <c r="AB1616" s="171" t="str">
        <f t="shared" ca="1" si="76"/>
        <v/>
      </c>
    </row>
    <row r="1617" spans="1:28" s="171" customFormat="1" ht="20.45">
      <c r="A1617" s="156"/>
      <c r="B1617" s="150" t="str">
        <f ca="1">IF(LEN(A1617)=0,"",INDEX('Smelter Look-up'!$A:$A,MATCH($A1617,'Smelter Look-up'!$E:$E,0)))</f>
        <v/>
      </c>
      <c r="C1617" s="153" t="str">
        <f ca="1">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 ca="1">IF(C1617="",NA(),MATCH($B1617&amp;$C1617,'Smelter Look-up'!$J:$J,0))</f>
        <v>#N/A</v>
      </c>
      <c r="X1617" s="171">
        <f t="shared" ca="1" si="75"/>
        <v>0</v>
      </c>
      <c r="AB1617" s="171" t="str">
        <f t="shared" ca="1" si="76"/>
        <v/>
      </c>
    </row>
    <row r="1618" spans="1:28" s="171" customFormat="1" ht="20.45">
      <c r="A1618" s="156"/>
      <c r="B1618" s="150" t="str">
        <f ca="1">IF(LEN(A1618)=0,"",INDEX('Smelter Look-up'!$A:$A,MATCH($A1618,'Smelter Look-up'!$E:$E,0)))</f>
        <v/>
      </c>
      <c r="C1618" s="153" t="str">
        <f ca="1">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 ca="1">IF(C1618="",NA(),MATCH($B1618&amp;$C1618,'Smelter Look-up'!$J:$J,0))</f>
        <v>#N/A</v>
      </c>
      <c r="X1618" s="171">
        <f t="shared" ca="1" si="75"/>
        <v>0</v>
      </c>
      <c r="AB1618" s="171" t="str">
        <f t="shared" ca="1" si="76"/>
        <v/>
      </c>
    </row>
    <row r="1619" spans="1:28" s="171" customFormat="1" ht="20.45">
      <c r="A1619" s="156"/>
      <c r="B1619" s="150" t="str">
        <f ca="1">IF(LEN(A1619)=0,"",INDEX('Smelter Look-up'!$A:$A,MATCH($A1619,'Smelter Look-up'!$E:$E,0)))</f>
        <v/>
      </c>
      <c r="C1619" s="153" t="str">
        <f ca="1">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 ca="1">IF(C1619="",NA(),MATCH($B1619&amp;$C1619,'Smelter Look-up'!$J:$J,0))</f>
        <v>#N/A</v>
      </c>
      <c r="X1619" s="171">
        <f t="shared" ca="1" si="75"/>
        <v>0</v>
      </c>
      <c r="AB1619" s="171" t="str">
        <f t="shared" ca="1" si="76"/>
        <v/>
      </c>
    </row>
    <row r="1620" spans="1:28" s="171" customFormat="1" ht="20.45">
      <c r="A1620" s="156"/>
      <c r="B1620" s="150" t="str">
        <f ca="1">IF(LEN(A1620)=0,"",INDEX('Smelter Look-up'!$A:$A,MATCH($A1620,'Smelter Look-up'!$E:$E,0)))</f>
        <v/>
      </c>
      <c r="C1620" s="153" t="str">
        <f ca="1">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 ca="1">IF(C1620="",NA(),MATCH($B1620&amp;$C1620,'Smelter Look-up'!$J:$J,0))</f>
        <v>#N/A</v>
      </c>
      <c r="X1620" s="171">
        <f t="shared" ca="1" si="75"/>
        <v>0</v>
      </c>
      <c r="AB1620" s="171" t="str">
        <f t="shared" ca="1" si="76"/>
        <v/>
      </c>
    </row>
    <row r="1621" spans="1:28" s="171" customFormat="1" ht="20.45">
      <c r="A1621" s="156"/>
      <c r="B1621" s="150" t="str">
        <f ca="1">IF(LEN(A1621)=0,"",INDEX('Smelter Look-up'!$A:$A,MATCH($A1621,'Smelter Look-up'!$E:$E,0)))</f>
        <v/>
      </c>
      <c r="C1621" s="153" t="str">
        <f ca="1">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 ca="1">IF(C1621="",NA(),MATCH($B1621&amp;$C1621,'Smelter Look-up'!$J:$J,0))</f>
        <v>#N/A</v>
      </c>
      <c r="X1621" s="171">
        <f t="shared" ca="1" si="75"/>
        <v>0</v>
      </c>
      <c r="AB1621" s="171" t="str">
        <f t="shared" ca="1" si="76"/>
        <v/>
      </c>
    </row>
    <row r="1622" spans="1:28" s="171" customFormat="1" ht="20.45">
      <c r="A1622" s="156"/>
      <c r="B1622" s="150" t="str">
        <f ca="1">IF(LEN(A1622)=0,"",INDEX('Smelter Look-up'!$A:$A,MATCH($A1622,'Smelter Look-up'!$E:$E,0)))</f>
        <v/>
      </c>
      <c r="C1622" s="153" t="str">
        <f ca="1">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 ca="1">IF(C1622="",NA(),MATCH($B1622&amp;$C1622,'Smelter Look-up'!$J:$J,0))</f>
        <v>#N/A</v>
      </c>
      <c r="X1622" s="171">
        <f t="shared" ca="1" si="75"/>
        <v>0</v>
      </c>
      <c r="AB1622" s="171" t="str">
        <f t="shared" ca="1" si="76"/>
        <v/>
      </c>
    </row>
    <row r="1623" spans="1:28" s="171" customFormat="1" ht="20.45">
      <c r="A1623" s="156"/>
      <c r="B1623" s="150" t="str">
        <f ca="1">IF(LEN(A1623)=0,"",INDEX('Smelter Look-up'!$A:$A,MATCH($A1623,'Smelter Look-up'!$E:$E,0)))</f>
        <v/>
      </c>
      <c r="C1623" s="153" t="str">
        <f ca="1">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 ca="1">IF(C1623="",NA(),MATCH($B1623&amp;$C1623,'Smelter Look-up'!$J:$J,0))</f>
        <v>#N/A</v>
      </c>
      <c r="X1623" s="171">
        <f t="shared" ca="1" si="75"/>
        <v>0</v>
      </c>
      <c r="AB1623" s="171" t="str">
        <f t="shared" ca="1" si="76"/>
        <v/>
      </c>
    </row>
    <row r="1624" spans="1:28" s="171" customFormat="1" ht="20.45">
      <c r="A1624" s="156"/>
      <c r="B1624" s="150" t="str">
        <f ca="1">IF(LEN(A1624)=0,"",INDEX('Smelter Look-up'!$A:$A,MATCH($A1624,'Smelter Look-up'!$E:$E,0)))</f>
        <v/>
      </c>
      <c r="C1624" s="153" t="str">
        <f ca="1">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 ca="1">IF(C1624="",NA(),MATCH($B1624&amp;$C1624,'Smelter Look-up'!$J:$J,0))</f>
        <v>#N/A</v>
      </c>
      <c r="X1624" s="171">
        <f t="shared" ca="1" si="75"/>
        <v>0</v>
      </c>
      <c r="AB1624" s="171" t="str">
        <f t="shared" ca="1" si="76"/>
        <v/>
      </c>
    </row>
    <row r="1625" spans="1:28" s="171" customFormat="1" ht="20.45">
      <c r="A1625" s="156"/>
      <c r="B1625" s="150" t="str">
        <f ca="1">IF(LEN(A1625)=0,"",INDEX('Smelter Look-up'!$A:$A,MATCH($A1625,'Smelter Look-up'!$E:$E,0)))</f>
        <v/>
      </c>
      <c r="C1625" s="153" t="str">
        <f ca="1">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 ca="1">IF(C1625="",NA(),MATCH($B1625&amp;$C1625,'Smelter Look-up'!$J:$J,0))</f>
        <v>#N/A</v>
      </c>
      <c r="X1625" s="171">
        <f t="shared" ca="1" si="75"/>
        <v>0</v>
      </c>
      <c r="AB1625" s="171" t="str">
        <f t="shared" ca="1" si="76"/>
        <v/>
      </c>
    </row>
    <row r="1626" spans="1:28" s="171" customFormat="1" ht="20.45">
      <c r="A1626" s="156"/>
      <c r="B1626" s="150" t="str">
        <f ca="1">IF(LEN(A1626)=0,"",INDEX('Smelter Look-up'!$A:$A,MATCH($A1626,'Smelter Look-up'!$E:$E,0)))</f>
        <v/>
      </c>
      <c r="C1626" s="153" t="str">
        <f ca="1">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 ca="1">IF(C1626="",NA(),MATCH($B1626&amp;$C1626,'Smelter Look-up'!$J:$J,0))</f>
        <v>#N/A</v>
      </c>
      <c r="X1626" s="171">
        <f t="shared" ca="1" si="75"/>
        <v>0</v>
      </c>
      <c r="AB1626" s="171" t="str">
        <f t="shared" ca="1" si="76"/>
        <v/>
      </c>
    </row>
    <row r="1627" spans="1:28" s="171" customFormat="1" ht="20.45">
      <c r="A1627" s="156"/>
      <c r="B1627" s="150" t="str">
        <f ca="1">IF(LEN(A1627)=0,"",INDEX('Smelter Look-up'!$A:$A,MATCH($A1627,'Smelter Look-up'!$E:$E,0)))</f>
        <v/>
      </c>
      <c r="C1627" s="153" t="str">
        <f ca="1">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 ca="1">IF(C1627="",NA(),MATCH($B1627&amp;$C1627,'Smelter Look-up'!$J:$J,0))</f>
        <v>#N/A</v>
      </c>
      <c r="X1627" s="171">
        <f t="shared" ca="1" si="75"/>
        <v>0</v>
      </c>
      <c r="AB1627" s="171" t="str">
        <f t="shared" ca="1" si="76"/>
        <v/>
      </c>
    </row>
    <row r="1628" spans="1:28" s="171" customFormat="1" ht="20.45">
      <c r="A1628" s="156"/>
      <c r="B1628" s="150" t="str">
        <f ca="1">IF(LEN(A1628)=0,"",INDEX('Smelter Look-up'!$A:$A,MATCH($A1628,'Smelter Look-up'!$E:$E,0)))</f>
        <v/>
      </c>
      <c r="C1628" s="153" t="str">
        <f ca="1">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 ca="1">IF(C1628="",NA(),MATCH($B1628&amp;$C1628,'Smelter Look-up'!$J:$J,0))</f>
        <v>#N/A</v>
      </c>
      <c r="X1628" s="171">
        <f t="shared" ca="1" si="75"/>
        <v>0</v>
      </c>
      <c r="AB1628" s="171" t="str">
        <f t="shared" ca="1" si="76"/>
        <v/>
      </c>
    </row>
    <row r="1629" spans="1:28" s="171" customFormat="1" ht="20.45">
      <c r="A1629" s="156"/>
      <c r="B1629" s="150" t="str">
        <f ca="1">IF(LEN(A1629)=0,"",INDEX('Smelter Look-up'!$A:$A,MATCH($A1629,'Smelter Look-up'!$E:$E,0)))</f>
        <v/>
      </c>
      <c r="C1629" s="153" t="str">
        <f ca="1">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 ca="1">IF(C1629="",NA(),MATCH($B1629&amp;$C1629,'Smelter Look-up'!$J:$J,0))</f>
        <v>#N/A</v>
      </c>
      <c r="X1629" s="171">
        <f t="shared" ca="1" si="75"/>
        <v>0</v>
      </c>
      <c r="AB1629" s="171" t="str">
        <f t="shared" ca="1" si="76"/>
        <v/>
      </c>
    </row>
    <row r="1630" spans="1:28" s="171" customFormat="1" ht="20.45">
      <c r="A1630" s="156"/>
      <c r="B1630" s="150" t="str">
        <f ca="1">IF(LEN(A1630)=0,"",INDEX('Smelter Look-up'!$A:$A,MATCH($A1630,'Smelter Look-up'!$E:$E,0)))</f>
        <v/>
      </c>
      <c r="C1630" s="153" t="str">
        <f ca="1">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 ca="1">IF(C1630="",NA(),MATCH($B1630&amp;$C1630,'Smelter Look-up'!$J:$J,0))</f>
        <v>#N/A</v>
      </c>
      <c r="X1630" s="171">
        <f t="shared" ca="1" si="75"/>
        <v>0</v>
      </c>
      <c r="AB1630" s="171" t="str">
        <f t="shared" ca="1" si="76"/>
        <v/>
      </c>
    </row>
    <row r="1631" spans="1:28" s="171" customFormat="1" ht="20.45">
      <c r="A1631" s="156"/>
      <c r="B1631" s="150" t="str">
        <f ca="1">IF(LEN(A1631)=0,"",INDEX('Smelter Look-up'!$A:$A,MATCH($A1631,'Smelter Look-up'!$E:$E,0)))</f>
        <v/>
      </c>
      <c r="C1631" s="153" t="str">
        <f ca="1">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 ca="1">IF(C1631="",NA(),MATCH($B1631&amp;$C1631,'Smelter Look-up'!$J:$J,0))</f>
        <v>#N/A</v>
      </c>
      <c r="X1631" s="171">
        <f t="shared" ca="1" si="75"/>
        <v>0</v>
      </c>
      <c r="AB1631" s="171" t="str">
        <f t="shared" ca="1" si="76"/>
        <v/>
      </c>
    </row>
    <row r="1632" spans="1:28" s="171" customFormat="1" ht="20.45">
      <c r="A1632" s="156"/>
      <c r="B1632" s="150" t="str">
        <f ca="1">IF(LEN(A1632)=0,"",INDEX('Smelter Look-up'!$A:$A,MATCH($A1632,'Smelter Look-up'!$E:$E,0)))</f>
        <v/>
      </c>
      <c r="C1632" s="153" t="str">
        <f ca="1">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 ca="1">IF(C1632="",NA(),MATCH($B1632&amp;$C1632,'Smelter Look-up'!$J:$J,0))</f>
        <v>#N/A</v>
      </c>
      <c r="X1632" s="171">
        <f t="shared" ca="1" si="75"/>
        <v>0</v>
      </c>
      <c r="AB1632" s="171" t="str">
        <f t="shared" ca="1" si="76"/>
        <v/>
      </c>
    </row>
    <row r="1633" spans="1:28" s="171" customFormat="1" ht="20.45">
      <c r="A1633" s="156"/>
      <c r="B1633" s="150" t="str">
        <f ca="1">IF(LEN(A1633)=0,"",INDEX('Smelter Look-up'!$A:$A,MATCH($A1633,'Smelter Look-up'!$E:$E,0)))</f>
        <v/>
      </c>
      <c r="C1633" s="153" t="str">
        <f ca="1">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 ca="1">IF(C1633="",NA(),MATCH($B1633&amp;$C1633,'Smelter Look-up'!$J:$J,0))</f>
        <v>#N/A</v>
      </c>
      <c r="X1633" s="171">
        <f t="shared" ca="1" si="75"/>
        <v>0</v>
      </c>
      <c r="AB1633" s="171" t="str">
        <f t="shared" ca="1" si="76"/>
        <v/>
      </c>
    </row>
    <row r="1634" spans="1:28" s="171" customFormat="1" ht="20.45">
      <c r="A1634" s="156"/>
      <c r="B1634" s="150" t="str">
        <f ca="1">IF(LEN(A1634)=0,"",INDEX('Smelter Look-up'!$A:$A,MATCH($A1634,'Smelter Look-up'!$E:$E,0)))</f>
        <v/>
      </c>
      <c r="C1634" s="153" t="str">
        <f ca="1">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 ca="1">IF(C1634="",NA(),MATCH($B1634&amp;$C1634,'Smelter Look-up'!$J:$J,0))</f>
        <v>#N/A</v>
      </c>
      <c r="X1634" s="171">
        <f t="shared" ca="1" si="75"/>
        <v>0</v>
      </c>
      <c r="AB1634" s="171" t="str">
        <f t="shared" ca="1" si="76"/>
        <v/>
      </c>
    </row>
    <row r="1635" spans="1:28" s="171" customFormat="1" ht="20.45">
      <c r="A1635" s="156"/>
      <c r="B1635" s="150" t="str">
        <f ca="1">IF(LEN(A1635)=0,"",INDEX('Smelter Look-up'!$A:$A,MATCH($A1635,'Smelter Look-up'!$E:$E,0)))</f>
        <v/>
      </c>
      <c r="C1635" s="153" t="str">
        <f ca="1">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 ca="1">IF(C1635="",NA(),MATCH($B1635&amp;$C1635,'Smelter Look-up'!$J:$J,0))</f>
        <v>#N/A</v>
      </c>
      <c r="X1635" s="171">
        <f t="shared" ca="1" si="75"/>
        <v>0</v>
      </c>
      <c r="AB1635" s="171" t="str">
        <f t="shared" ca="1" si="76"/>
        <v/>
      </c>
    </row>
    <row r="1636" spans="1:28" s="171" customFormat="1" ht="20.45">
      <c r="A1636" s="156"/>
      <c r="B1636" s="150" t="str">
        <f ca="1">IF(LEN(A1636)=0,"",INDEX('Smelter Look-up'!$A:$A,MATCH($A1636,'Smelter Look-up'!$E:$E,0)))</f>
        <v/>
      </c>
      <c r="C1636" s="153" t="str">
        <f ca="1">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 ca="1">IF(C1636="",NA(),MATCH($B1636&amp;$C1636,'Smelter Look-up'!$J:$J,0))</f>
        <v>#N/A</v>
      </c>
      <c r="X1636" s="171">
        <f t="shared" ca="1" si="75"/>
        <v>0</v>
      </c>
      <c r="AB1636" s="171" t="str">
        <f t="shared" ca="1" si="76"/>
        <v/>
      </c>
    </row>
    <row r="1637" spans="1:28" s="171" customFormat="1" ht="20.45">
      <c r="A1637" s="156"/>
      <c r="B1637" s="150" t="str">
        <f ca="1">IF(LEN(A1637)=0,"",INDEX('Smelter Look-up'!$A:$A,MATCH($A1637,'Smelter Look-up'!$E:$E,0)))</f>
        <v/>
      </c>
      <c r="C1637" s="153" t="str">
        <f ca="1">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 ca="1">IF(C1637="",NA(),MATCH($B1637&amp;$C1637,'Smelter Look-up'!$J:$J,0))</f>
        <v>#N/A</v>
      </c>
      <c r="X1637" s="171">
        <f t="shared" ca="1" si="75"/>
        <v>0</v>
      </c>
      <c r="AB1637" s="171" t="str">
        <f t="shared" ca="1" si="76"/>
        <v/>
      </c>
    </row>
    <row r="1638" spans="1:28" s="171" customFormat="1" ht="20.45">
      <c r="A1638" s="156"/>
      <c r="B1638" s="150" t="str">
        <f ca="1">IF(LEN(A1638)=0,"",INDEX('Smelter Look-up'!$A:$A,MATCH($A1638,'Smelter Look-up'!$E:$E,0)))</f>
        <v/>
      </c>
      <c r="C1638" s="153" t="str">
        <f ca="1">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 ca="1">IF(C1638="",NA(),MATCH($B1638&amp;$C1638,'Smelter Look-up'!$J:$J,0))</f>
        <v>#N/A</v>
      </c>
      <c r="X1638" s="171">
        <f t="shared" ca="1" si="75"/>
        <v>0</v>
      </c>
      <c r="AB1638" s="171" t="str">
        <f t="shared" ca="1" si="76"/>
        <v/>
      </c>
    </row>
    <row r="1639" spans="1:28" s="171" customFormat="1" ht="20.45">
      <c r="A1639" s="156"/>
      <c r="B1639" s="150" t="str">
        <f ca="1">IF(LEN(A1639)=0,"",INDEX('Smelter Look-up'!$A:$A,MATCH($A1639,'Smelter Look-up'!$E:$E,0)))</f>
        <v/>
      </c>
      <c r="C1639" s="153" t="str">
        <f ca="1">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 ca="1">IF(C1639="",NA(),MATCH($B1639&amp;$C1639,'Smelter Look-up'!$J:$J,0))</f>
        <v>#N/A</v>
      </c>
      <c r="X1639" s="171">
        <f t="shared" ca="1" si="75"/>
        <v>0</v>
      </c>
      <c r="AB1639" s="171" t="str">
        <f t="shared" ca="1" si="76"/>
        <v/>
      </c>
    </row>
    <row r="1640" spans="1:28" s="171" customFormat="1" ht="20.45">
      <c r="A1640" s="156"/>
      <c r="B1640" s="150" t="str">
        <f ca="1">IF(LEN(A1640)=0,"",INDEX('Smelter Look-up'!$A:$A,MATCH($A1640,'Smelter Look-up'!$E:$E,0)))</f>
        <v/>
      </c>
      <c r="C1640" s="153" t="str">
        <f ca="1">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 ca="1">IF(C1640="",NA(),MATCH($B1640&amp;$C1640,'Smelter Look-up'!$J:$J,0))</f>
        <v>#N/A</v>
      </c>
      <c r="X1640" s="171">
        <f t="shared" ca="1" si="75"/>
        <v>0</v>
      </c>
      <c r="AB1640" s="171" t="str">
        <f t="shared" ca="1" si="76"/>
        <v/>
      </c>
    </row>
    <row r="1641" spans="1:28" s="171" customFormat="1" ht="20.45">
      <c r="A1641" s="156"/>
      <c r="B1641" s="150" t="str">
        <f ca="1">IF(LEN(A1641)=0,"",INDEX('Smelter Look-up'!$A:$A,MATCH($A1641,'Smelter Look-up'!$E:$E,0)))</f>
        <v/>
      </c>
      <c r="C1641" s="153" t="str">
        <f ca="1">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 ca="1">IF(C1641="",NA(),MATCH($B1641&amp;$C1641,'Smelter Look-up'!$J:$J,0))</f>
        <v>#N/A</v>
      </c>
      <c r="X1641" s="171">
        <f t="shared" ca="1" si="75"/>
        <v>0</v>
      </c>
      <c r="AB1641" s="171" t="str">
        <f t="shared" ca="1" si="76"/>
        <v/>
      </c>
    </row>
    <row r="1642" spans="1:28" s="171" customFormat="1" ht="20.45">
      <c r="A1642" s="156"/>
      <c r="B1642" s="150" t="str">
        <f ca="1">IF(LEN(A1642)=0,"",INDEX('Smelter Look-up'!$A:$A,MATCH($A1642,'Smelter Look-up'!$E:$E,0)))</f>
        <v/>
      </c>
      <c r="C1642" s="153" t="str">
        <f ca="1">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 ca="1">IF(C1642="",NA(),MATCH($B1642&amp;$C1642,'Smelter Look-up'!$J:$J,0))</f>
        <v>#N/A</v>
      </c>
      <c r="X1642" s="171">
        <f t="shared" ca="1" si="75"/>
        <v>0</v>
      </c>
      <c r="AB1642" s="171" t="str">
        <f t="shared" ca="1" si="76"/>
        <v/>
      </c>
    </row>
    <row r="1643" spans="1:28" s="171" customFormat="1" ht="20.45">
      <c r="A1643" s="156"/>
      <c r="B1643" s="150" t="str">
        <f ca="1">IF(LEN(A1643)=0,"",INDEX('Smelter Look-up'!$A:$A,MATCH($A1643,'Smelter Look-up'!$E:$E,0)))</f>
        <v/>
      </c>
      <c r="C1643" s="153" t="str">
        <f ca="1">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 ca="1">IF(C1643="",NA(),MATCH($B1643&amp;$C1643,'Smelter Look-up'!$J:$J,0))</f>
        <v>#N/A</v>
      </c>
      <c r="X1643" s="171">
        <f t="shared" ca="1" si="75"/>
        <v>0</v>
      </c>
      <c r="AB1643" s="171" t="str">
        <f t="shared" ca="1" si="76"/>
        <v/>
      </c>
    </row>
    <row r="1644" spans="1:28" s="171" customFormat="1" ht="20.45">
      <c r="A1644" s="156"/>
      <c r="B1644" s="150" t="str">
        <f ca="1">IF(LEN(A1644)=0,"",INDEX('Smelter Look-up'!$A:$A,MATCH($A1644,'Smelter Look-up'!$E:$E,0)))</f>
        <v/>
      </c>
      <c r="C1644" s="153" t="str">
        <f ca="1">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 ca="1">IF(C1644="",NA(),MATCH($B1644&amp;$C1644,'Smelter Look-up'!$J:$J,0))</f>
        <v>#N/A</v>
      </c>
      <c r="X1644" s="171">
        <f t="shared" ca="1" si="75"/>
        <v>0</v>
      </c>
      <c r="AB1644" s="171" t="str">
        <f t="shared" ca="1" si="76"/>
        <v/>
      </c>
    </row>
    <row r="1645" spans="1:28" s="171" customFormat="1" ht="20.45">
      <c r="A1645" s="156"/>
      <c r="B1645" s="150" t="str">
        <f ca="1">IF(LEN(A1645)=0,"",INDEX('Smelter Look-up'!$A:$A,MATCH($A1645,'Smelter Look-up'!$E:$E,0)))</f>
        <v/>
      </c>
      <c r="C1645" s="153" t="str">
        <f ca="1">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 ca="1">IF(C1645="",NA(),MATCH($B1645&amp;$C1645,'Smelter Look-up'!$J:$J,0))</f>
        <v>#N/A</v>
      </c>
      <c r="X1645" s="171">
        <f t="shared" ca="1" si="75"/>
        <v>0</v>
      </c>
      <c r="AB1645" s="171" t="str">
        <f t="shared" ca="1" si="76"/>
        <v/>
      </c>
    </row>
    <row r="1646" spans="1:28" s="171" customFormat="1" ht="20.45">
      <c r="A1646" s="156"/>
      <c r="B1646" s="150" t="str">
        <f ca="1">IF(LEN(A1646)=0,"",INDEX('Smelter Look-up'!$A:$A,MATCH($A1646,'Smelter Look-up'!$E:$E,0)))</f>
        <v/>
      </c>
      <c r="C1646" s="153" t="str">
        <f ca="1">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 ca="1">IF(C1646="",NA(),MATCH($B1646&amp;$C1646,'Smelter Look-up'!$J:$J,0))</f>
        <v>#N/A</v>
      </c>
      <c r="X1646" s="171">
        <f t="shared" ca="1" si="75"/>
        <v>0</v>
      </c>
      <c r="AB1646" s="171" t="str">
        <f t="shared" ca="1" si="76"/>
        <v/>
      </c>
    </row>
    <row r="1647" spans="1:28" s="171" customFormat="1" ht="20.45">
      <c r="A1647" s="156"/>
      <c r="B1647" s="150" t="str">
        <f ca="1">IF(LEN(A1647)=0,"",INDEX('Smelter Look-up'!$A:$A,MATCH($A1647,'Smelter Look-up'!$E:$E,0)))</f>
        <v/>
      </c>
      <c r="C1647" s="153" t="str">
        <f ca="1">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 ca="1">IF(C1647="",NA(),MATCH($B1647&amp;$C1647,'Smelter Look-up'!$J:$J,0))</f>
        <v>#N/A</v>
      </c>
      <c r="X1647" s="171">
        <f t="shared" ca="1" si="75"/>
        <v>0</v>
      </c>
      <c r="AB1647" s="171" t="str">
        <f t="shared" ca="1" si="76"/>
        <v/>
      </c>
    </row>
    <row r="1648" spans="1:28" s="171" customFormat="1" ht="20.45">
      <c r="A1648" s="156"/>
      <c r="B1648" s="150" t="str">
        <f ca="1">IF(LEN(A1648)=0,"",INDEX('Smelter Look-up'!$A:$A,MATCH($A1648,'Smelter Look-up'!$E:$E,0)))</f>
        <v/>
      </c>
      <c r="C1648" s="153" t="str">
        <f ca="1">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 ca="1">IF(C1648="",NA(),MATCH($B1648&amp;$C1648,'Smelter Look-up'!$J:$J,0))</f>
        <v>#N/A</v>
      </c>
      <c r="X1648" s="171">
        <f t="shared" ca="1" si="75"/>
        <v>0</v>
      </c>
      <c r="AB1648" s="171" t="str">
        <f t="shared" ca="1" si="76"/>
        <v/>
      </c>
    </row>
    <row r="1649" spans="1:28" s="171" customFormat="1" ht="20.45">
      <c r="A1649" s="156"/>
      <c r="B1649" s="150" t="str">
        <f ca="1">IF(LEN(A1649)=0,"",INDEX('Smelter Look-up'!$A:$A,MATCH($A1649,'Smelter Look-up'!$E:$E,0)))</f>
        <v/>
      </c>
      <c r="C1649" s="153" t="str">
        <f ca="1">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 ca="1">IF(C1649="",NA(),MATCH($B1649&amp;$C1649,'Smelter Look-up'!$J:$J,0))</f>
        <v>#N/A</v>
      </c>
      <c r="X1649" s="171">
        <f t="shared" ca="1" si="75"/>
        <v>0</v>
      </c>
      <c r="AB1649" s="171" t="str">
        <f t="shared" ca="1" si="76"/>
        <v/>
      </c>
    </row>
    <row r="1650" spans="1:28" s="171" customFormat="1" ht="20.45">
      <c r="A1650" s="156"/>
      <c r="B1650" s="150" t="str">
        <f ca="1">IF(LEN(A1650)=0,"",INDEX('Smelter Look-up'!$A:$A,MATCH($A1650,'Smelter Look-up'!$E:$E,0)))</f>
        <v/>
      </c>
      <c r="C1650" s="153" t="str">
        <f ca="1">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 ca="1">IF(C1650="",NA(),MATCH($B1650&amp;$C1650,'Smelter Look-up'!$J:$J,0))</f>
        <v>#N/A</v>
      </c>
      <c r="X1650" s="171">
        <f t="shared" ca="1" si="75"/>
        <v>0</v>
      </c>
      <c r="AB1650" s="171" t="str">
        <f t="shared" ca="1" si="76"/>
        <v/>
      </c>
    </row>
    <row r="1651" spans="1:28" s="171" customFormat="1" ht="20.45">
      <c r="A1651" s="156"/>
      <c r="B1651" s="150" t="str">
        <f ca="1">IF(LEN(A1651)=0,"",INDEX('Smelter Look-up'!$A:$A,MATCH($A1651,'Smelter Look-up'!$E:$E,0)))</f>
        <v/>
      </c>
      <c r="C1651" s="153" t="str">
        <f ca="1">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 ca="1">IF(C1651="",NA(),MATCH($B1651&amp;$C1651,'Smelter Look-up'!$J:$J,0))</f>
        <v>#N/A</v>
      </c>
      <c r="X1651" s="171">
        <f t="shared" ca="1" si="75"/>
        <v>0</v>
      </c>
      <c r="AB1651" s="171" t="str">
        <f t="shared" ca="1" si="76"/>
        <v/>
      </c>
    </row>
    <row r="1652" spans="1:28" s="171" customFormat="1" ht="20.45">
      <c r="A1652" s="156"/>
      <c r="B1652" s="150" t="str">
        <f ca="1">IF(LEN(A1652)=0,"",INDEX('Smelter Look-up'!$A:$A,MATCH($A1652,'Smelter Look-up'!$E:$E,0)))</f>
        <v/>
      </c>
      <c r="C1652" s="153" t="str">
        <f ca="1">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 ca="1">IF(C1652="",NA(),MATCH($B1652&amp;$C1652,'Smelter Look-up'!$J:$J,0))</f>
        <v>#N/A</v>
      </c>
      <c r="X1652" s="171">
        <f t="shared" ca="1" si="75"/>
        <v>0</v>
      </c>
      <c r="AB1652" s="171" t="str">
        <f t="shared" ca="1" si="76"/>
        <v/>
      </c>
    </row>
    <row r="1653" spans="1:28" s="171" customFormat="1" ht="20.45">
      <c r="A1653" s="156"/>
      <c r="B1653" s="150" t="str">
        <f ca="1">IF(LEN(A1653)=0,"",INDEX('Smelter Look-up'!$A:$A,MATCH($A1653,'Smelter Look-up'!$E:$E,0)))</f>
        <v/>
      </c>
      <c r="C1653" s="153" t="str">
        <f ca="1">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 ca="1">IF(C1653="",NA(),MATCH($B1653&amp;$C1653,'Smelter Look-up'!$J:$J,0))</f>
        <v>#N/A</v>
      </c>
      <c r="X1653" s="171">
        <f t="shared" ca="1" si="75"/>
        <v>0</v>
      </c>
      <c r="AB1653" s="171" t="str">
        <f t="shared" ca="1" si="76"/>
        <v/>
      </c>
    </row>
    <row r="1654" spans="1:28" s="171" customFormat="1" ht="20.45">
      <c r="A1654" s="156"/>
      <c r="B1654" s="150" t="str">
        <f ca="1">IF(LEN(A1654)=0,"",INDEX('Smelter Look-up'!$A:$A,MATCH($A1654,'Smelter Look-up'!$E:$E,0)))</f>
        <v/>
      </c>
      <c r="C1654" s="153" t="str">
        <f ca="1">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 ca="1">IF(C1654="",NA(),MATCH($B1654&amp;$C1654,'Smelter Look-up'!$J:$J,0))</f>
        <v>#N/A</v>
      </c>
      <c r="X1654" s="171">
        <f t="shared" ca="1" si="75"/>
        <v>0</v>
      </c>
      <c r="AB1654" s="171" t="str">
        <f t="shared" ca="1" si="76"/>
        <v/>
      </c>
    </row>
    <row r="1655" spans="1:28" s="171" customFormat="1" ht="20.45">
      <c r="A1655" s="156"/>
      <c r="B1655" s="150" t="str">
        <f ca="1">IF(LEN(A1655)=0,"",INDEX('Smelter Look-up'!$A:$A,MATCH($A1655,'Smelter Look-up'!$E:$E,0)))</f>
        <v/>
      </c>
      <c r="C1655" s="153" t="str">
        <f ca="1">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 ca="1">IF(C1655="",NA(),MATCH($B1655&amp;$C1655,'Smelter Look-up'!$J:$J,0))</f>
        <v>#N/A</v>
      </c>
      <c r="X1655" s="171">
        <f t="shared" ca="1" si="75"/>
        <v>0</v>
      </c>
      <c r="AB1655" s="171" t="str">
        <f t="shared" ca="1" si="76"/>
        <v/>
      </c>
    </row>
    <row r="1656" spans="1:28" s="171" customFormat="1" ht="20.45">
      <c r="A1656" s="156"/>
      <c r="B1656" s="150" t="str">
        <f ca="1">IF(LEN(A1656)=0,"",INDEX('Smelter Look-up'!$A:$A,MATCH($A1656,'Smelter Look-up'!$E:$E,0)))</f>
        <v/>
      </c>
      <c r="C1656" s="153" t="str">
        <f ca="1">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 ca="1">IF(C1656="",NA(),MATCH($B1656&amp;$C1656,'Smelter Look-up'!$J:$J,0))</f>
        <v>#N/A</v>
      </c>
      <c r="X1656" s="171">
        <f t="shared" ca="1" si="75"/>
        <v>0</v>
      </c>
      <c r="AB1656" s="171" t="str">
        <f t="shared" ca="1" si="76"/>
        <v/>
      </c>
    </row>
    <row r="1657" spans="1:28" s="171" customFormat="1" ht="20.45">
      <c r="A1657" s="156"/>
      <c r="B1657" s="150" t="str">
        <f ca="1">IF(LEN(A1657)=0,"",INDEX('Smelter Look-up'!$A:$A,MATCH($A1657,'Smelter Look-up'!$E:$E,0)))</f>
        <v/>
      </c>
      <c r="C1657" s="153" t="str">
        <f ca="1">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 ca="1">IF(C1657="",NA(),MATCH($B1657&amp;$C1657,'Smelter Look-up'!$J:$J,0))</f>
        <v>#N/A</v>
      </c>
      <c r="X1657" s="171">
        <f t="shared" ca="1" si="75"/>
        <v>0</v>
      </c>
      <c r="AB1657" s="171" t="str">
        <f t="shared" ca="1" si="76"/>
        <v/>
      </c>
    </row>
    <row r="1658" spans="1:28" s="171" customFormat="1" ht="20.45">
      <c r="A1658" s="156"/>
      <c r="B1658" s="150" t="str">
        <f ca="1">IF(LEN(A1658)=0,"",INDEX('Smelter Look-up'!$A:$A,MATCH($A1658,'Smelter Look-up'!$E:$E,0)))</f>
        <v/>
      </c>
      <c r="C1658" s="153" t="str">
        <f ca="1">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 ca="1">IF(C1658="",NA(),MATCH($B1658&amp;$C1658,'Smelter Look-up'!$J:$J,0))</f>
        <v>#N/A</v>
      </c>
      <c r="X1658" s="171">
        <f t="shared" ca="1" si="75"/>
        <v>0</v>
      </c>
      <c r="AB1658" s="171" t="str">
        <f t="shared" ca="1" si="76"/>
        <v/>
      </c>
    </row>
    <row r="1659" spans="1:28" s="171" customFormat="1" ht="20.45">
      <c r="A1659" s="156"/>
      <c r="B1659" s="150" t="str">
        <f ca="1">IF(LEN(A1659)=0,"",INDEX('Smelter Look-up'!$A:$A,MATCH($A1659,'Smelter Look-up'!$E:$E,0)))</f>
        <v/>
      </c>
      <c r="C1659" s="153" t="str">
        <f ca="1">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 ca="1">IF(C1659="",NA(),MATCH($B1659&amp;$C1659,'Smelter Look-up'!$J:$J,0))</f>
        <v>#N/A</v>
      </c>
      <c r="X1659" s="171">
        <f t="shared" ca="1" si="75"/>
        <v>0</v>
      </c>
      <c r="AB1659" s="171" t="str">
        <f t="shared" ca="1" si="76"/>
        <v/>
      </c>
    </row>
    <row r="1660" spans="1:28" s="171" customFormat="1" ht="20.45">
      <c r="A1660" s="156"/>
      <c r="B1660" s="150" t="str">
        <f ca="1">IF(LEN(A1660)=0,"",INDEX('Smelter Look-up'!$A:$A,MATCH($A1660,'Smelter Look-up'!$E:$E,0)))</f>
        <v/>
      </c>
      <c r="C1660" s="153" t="str">
        <f ca="1">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 ca="1">IF(C1660="",NA(),MATCH($B1660&amp;$C1660,'Smelter Look-up'!$J:$J,0))</f>
        <v>#N/A</v>
      </c>
      <c r="X1660" s="171">
        <f t="shared" ca="1" si="75"/>
        <v>0</v>
      </c>
      <c r="AB1660" s="171" t="str">
        <f t="shared" ca="1" si="76"/>
        <v/>
      </c>
    </row>
    <row r="1661" spans="1:28" s="171" customFormat="1" ht="20.45">
      <c r="A1661" s="156"/>
      <c r="B1661" s="150" t="str">
        <f ca="1">IF(LEN(A1661)=0,"",INDEX('Smelter Look-up'!$A:$A,MATCH($A1661,'Smelter Look-up'!$E:$E,0)))</f>
        <v/>
      </c>
      <c r="C1661" s="153" t="str">
        <f ca="1">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 ca="1">IF(C1661="",NA(),MATCH($B1661&amp;$C1661,'Smelter Look-up'!$J:$J,0))</f>
        <v>#N/A</v>
      </c>
      <c r="X1661" s="171">
        <f t="shared" ca="1" si="75"/>
        <v>0</v>
      </c>
      <c r="AB1661" s="171" t="str">
        <f t="shared" ca="1" si="76"/>
        <v/>
      </c>
    </row>
    <row r="1662" spans="1:28" s="171" customFormat="1" ht="20.45">
      <c r="A1662" s="156"/>
      <c r="B1662" s="150" t="str">
        <f ca="1">IF(LEN(A1662)=0,"",INDEX('Smelter Look-up'!$A:$A,MATCH($A1662,'Smelter Look-up'!$E:$E,0)))</f>
        <v/>
      </c>
      <c r="C1662" s="153" t="str">
        <f ca="1">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 ca="1">IF(C1662="",NA(),MATCH($B1662&amp;$C1662,'Smelter Look-up'!$J:$J,0))</f>
        <v>#N/A</v>
      </c>
      <c r="X1662" s="171">
        <f t="shared" ca="1" si="75"/>
        <v>0</v>
      </c>
      <c r="AB1662" s="171" t="str">
        <f t="shared" ca="1" si="76"/>
        <v/>
      </c>
    </row>
    <row r="1663" spans="1:28" s="171" customFormat="1" ht="20.45">
      <c r="A1663" s="156"/>
      <c r="B1663" s="150" t="str">
        <f ca="1">IF(LEN(A1663)=0,"",INDEX('Smelter Look-up'!$A:$A,MATCH($A1663,'Smelter Look-up'!$E:$E,0)))</f>
        <v/>
      </c>
      <c r="C1663" s="153" t="str">
        <f ca="1">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 ca="1">IF(C1663="",NA(),MATCH($B1663&amp;$C1663,'Smelter Look-up'!$J:$J,0))</f>
        <v>#N/A</v>
      </c>
      <c r="X1663" s="171">
        <f t="shared" ref="X1663:X1726" ca="1" si="78">IF(AND(C1663="Smelter not listed",OR(LEN(D1663)=0,LEN(E1663)=0)),1,0)</f>
        <v>0</v>
      </c>
      <c r="AB1663" s="171" t="str">
        <f t="shared" ref="AB1663:AB1726" ca="1" si="79">B1663&amp;C1663</f>
        <v/>
      </c>
    </row>
    <row r="1664" spans="1:28" s="171" customFormat="1" ht="20.45">
      <c r="A1664" s="156"/>
      <c r="B1664" s="150" t="str">
        <f ca="1">IF(LEN(A1664)=0,"",INDEX('Smelter Look-up'!$A:$A,MATCH($A1664,'Smelter Look-up'!$E:$E,0)))</f>
        <v/>
      </c>
      <c r="C1664" s="153" t="str">
        <f ca="1">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 ca="1">IF(C1664="",NA(),MATCH($B1664&amp;$C1664,'Smelter Look-up'!$J:$J,0))</f>
        <v>#N/A</v>
      </c>
      <c r="X1664" s="171">
        <f t="shared" ca="1" si="78"/>
        <v>0</v>
      </c>
      <c r="AB1664" s="171" t="str">
        <f t="shared" ca="1" si="79"/>
        <v/>
      </c>
    </row>
    <row r="1665" spans="1:28" s="171" customFormat="1" ht="20.45">
      <c r="A1665" s="156"/>
      <c r="B1665" s="150" t="str">
        <f ca="1">IF(LEN(A1665)=0,"",INDEX('Smelter Look-up'!$A:$A,MATCH($A1665,'Smelter Look-up'!$E:$E,0)))</f>
        <v/>
      </c>
      <c r="C1665" s="153" t="str">
        <f ca="1">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 ca="1">IF(C1665="",NA(),MATCH($B1665&amp;$C1665,'Smelter Look-up'!$J:$J,0))</f>
        <v>#N/A</v>
      </c>
      <c r="X1665" s="171">
        <f t="shared" ca="1" si="78"/>
        <v>0</v>
      </c>
      <c r="AB1665" s="171" t="str">
        <f t="shared" ca="1" si="79"/>
        <v/>
      </c>
    </row>
    <row r="1666" spans="1:28" s="171" customFormat="1" ht="20.45">
      <c r="A1666" s="156"/>
      <c r="B1666" s="150" t="str">
        <f ca="1">IF(LEN(A1666)=0,"",INDEX('Smelter Look-up'!$A:$A,MATCH($A1666,'Smelter Look-up'!$E:$E,0)))</f>
        <v/>
      </c>
      <c r="C1666" s="153" t="str">
        <f ca="1">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 ca="1">IF(C1666="",NA(),MATCH($B1666&amp;$C1666,'Smelter Look-up'!$J:$J,0))</f>
        <v>#N/A</v>
      </c>
      <c r="X1666" s="171">
        <f t="shared" ca="1" si="78"/>
        <v>0</v>
      </c>
      <c r="AB1666" s="171" t="str">
        <f t="shared" ca="1" si="79"/>
        <v/>
      </c>
    </row>
    <row r="1667" spans="1:28" s="171" customFormat="1" ht="20.45">
      <c r="A1667" s="156"/>
      <c r="B1667" s="150" t="str">
        <f ca="1">IF(LEN(A1667)=0,"",INDEX('Smelter Look-up'!$A:$A,MATCH($A1667,'Smelter Look-up'!$E:$E,0)))</f>
        <v/>
      </c>
      <c r="C1667" s="153" t="str">
        <f ca="1">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 ca="1">IF(C1667="",NA(),MATCH($B1667&amp;$C1667,'Smelter Look-up'!$J:$J,0))</f>
        <v>#N/A</v>
      </c>
      <c r="X1667" s="171">
        <f t="shared" ca="1" si="78"/>
        <v>0</v>
      </c>
      <c r="AB1667" s="171" t="str">
        <f t="shared" ca="1" si="79"/>
        <v/>
      </c>
    </row>
    <row r="1668" spans="1:28" s="171" customFormat="1" ht="20.45">
      <c r="A1668" s="156"/>
      <c r="B1668" s="150" t="str">
        <f ca="1">IF(LEN(A1668)=0,"",INDEX('Smelter Look-up'!$A:$A,MATCH($A1668,'Smelter Look-up'!$E:$E,0)))</f>
        <v/>
      </c>
      <c r="C1668" s="153" t="str">
        <f ca="1">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 ca="1">IF(C1668="",NA(),MATCH($B1668&amp;$C1668,'Smelter Look-up'!$J:$J,0))</f>
        <v>#N/A</v>
      </c>
      <c r="X1668" s="171">
        <f t="shared" ca="1" si="78"/>
        <v>0</v>
      </c>
      <c r="AB1668" s="171" t="str">
        <f t="shared" ca="1" si="79"/>
        <v/>
      </c>
    </row>
    <row r="1669" spans="1:28" s="171" customFormat="1" ht="20.45">
      <c r="A1669" s="156"/>
      <c r="B1669" s="150" t="str">
        <f ca="1">IF(LEN(A1669)=0,"",INDEX('Smelter Look-up'!$A:$A,MATCH($A1669,'Smelter Look-up'!$E:$E,0)))</f>
        <v/>
      </c>
      <c r="C1669" s="153" t="str">
        <f ca="1">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 ca="1">IF(C1669="",NA(),MATCH($B1669&amp;$C1669,'Smelter Look-up'!$J:$J,0))</f>
        <v>#N/A</v>
      </c>
      <c r="X1669" s="171">
        <f t="shared" ca="1" si="78"/>
        <v>0</v>
      </c>
      <c r="AB1669" s="171" t="str">
        <f t="shared" ca="1" si="79"/>
        <v/>
      </c>
    </row>
    <row r="1670" spans="1:28" s="171" customFormat="1" ht="20.45">
      <c r="A1670" s="156"/>
      <c r="B1670" s="150" t="str">
        <f ca="1">IF(LEN(A1670)=0,"",INDEX('Smelter Look-up'!$A:$A,MATCH($A1670,'Smelter Look-up'!$E:$E,0)))</f>
        <v/>
      </c>
      <c r="C1670" s="153" t="str">
        <f ca="1">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 ca="1">IF(C1670="",NA(),MATCH($B1670&amp;$C1670,'Smelter Look-up'!$J:$J,0))</f>
        <v>#N/A</v>
      </c>
      <c r="X1670" s="171">
        <f t="shared" ca="1" si="78"/>
        <v>0</v>
      </c>
      <c r="AB1670" s="171" t="str">
        <f t="shared" ca="1" si="79"/>
        <v/>
      </c>
    </row>
    <row r="1671" spans="1:28" s="171" customFormat="1" ht="20.45">
      <c r="A1671" s="156"/>
      <c r="B1671" s="150" t="str">
        <f ca="1">IF(LEN(A1671)=0,"",INDEX('Smelter Look-up'!$A:$A,MATCH($A1671,'Smelter Look-up'!$E:$E,0)))</f>
        <v/>
      </c>
      <c r="C1671" s="153" t="str">
        <f ca="1">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 ca="1">IF(C1671="",NA(),MATCH($B1671&amp;$C1671,'Smelter Look-up'!$J:$J,0))</f>
        <v>#N/A</v>
      </c>
      <c r="X1671" s="171">
        <f t="shared" ca="1" si="78"/>
        <v>0</v>
      </c>
      <c r="AB1671" s="171" t="str">
        <f t="shared" ca="1" si="79"/>
        <v/>
      </c>
    </row>
    <row r="1672" spans="1:28" s="171" customFormat="1" ht="20.45">
      <c r="A1672" s="156"/>
      <c r="B1672" s="150" t="str">
        <f ca="1">IF(LEN(A1672)=0,"",INDEX('Smelter Look-up'!$A:$A,MATCH($A1672,'Smelter Look-up'!$E:$E,0)))</f>
        <v/>
      </c>
      <c r="C1672" s="153" t="str">
        <f ca="1">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 ca="1">IF(C1672="",NA(),MATCH($B1672&amp;$C1672,'Smelter Look-up'!$J:$J,0))</f>
        <v>#N/A</v>
      </c>
      <c r="X1672" s="171">
        <f t="shared" ca="1" si="78"/>
        <v>0</v>
      </c>
      <c r="AB1672" s="171" t="str">
        <f t="shared" ca="1" si="79"/>
        <v/>
      </c>
    </row>
    <row r="1673" spans="1:28" s="171" customFormat="1" ht="20.45">
      <c r="A1673" s="156"/>
      <c r="B1673" s="150" t="str">
        <f ca="1">IF(LEN(A1673)=0,"",INDEX('Smelter Look-up'!$A:$A,MATCH($A1673,'Smelter Look-up'!$E:$E,0)))</f>
        <v/>
      </c>
      <c r="C1673" s="153" t="str">
        <f ca="1">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 ca="1">IF(C1673="",NA(),MATCH($B1673&amp;$C1673,'Smelter Look-up'!$J:$J,0))</f>
        <v>#N/A</v>
      </c>
      <c r="X1673" s="171">
        <f t="shared" ca="1" si="78"/>
        <v>0</v>
      </c>
      <c r="AB1673" s="171" t="str">
        <f t="shared" ca="1" si="79"/>
        <v/>
      </c>
    </row>
    <row r="1674" spans="1:28" s="171" customFormat="1" ht="20.45">
      <c r="A1674" s="156"/>
      <c r="B1674" s="150" t="str">
        <f ca="1">IF(LEN(A1674)=0,"",INDEX('Smelter Look-up'!$A:$A,MATCH($A1674,'Smelter Look-up'!$E:$E,0)))</f>
        <v/>
      </c>
      <c r="C1674" s="153" t="str">
        <f ca="1">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 ca="1">IF(C1674="",NA(),MATCH($B1674&amp;$C1674,'Smelter Look-up'!$J:$J,0))</f>
        <v>#N/A</v>
      </c>
      <c r="X1674" s="171">
        <f t="shared" ca="1" si="78"/>
        <v>0</v>
      </c>
      <c r="AB1674" s="171" t="str">
        <f t="shared" ca="1" si="79"/>
        <v/>
      </c>
    </row>
    <row r="1675" spans="1:28" s="171" customFormat="1" ht="20.45">
      <c r="A1675" s="156"/>
      <c r="B1675" s="150" t="str">
        <f ca="1">IF(LEN(A1675)=0,"",INDEX('Smelter Look-up'!$A:$A,MATCH($A1675,'Smelter Look-up'!$E:$E,0)))</f>
        <v/>
      </c>
      <c r="C1675" s="153" t="str">
        <f ca="1">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 ca="1">IF(C1675="",NA(),MATCH($B1675&amp;$C1675,'Smelter Look-up'!$J:$J,0))</f>
        <v>#N/A</v>
      </c>
      <c r="X1675" s="171">
        <f t="shared" ca="1" si="78"/>
        <v>0</v>
      </c>
      <c r="AB1675" s="171" t="str">
        <f t="shared" ca="1" si="79"/>
        <v/>
      </c>
    </row>
    <row r="1676" spans="1:28" s="171" customFormat="1" ht="20.45">
      <c r="A1676" s="156"/>
      <c r="B1676" s="150" t="str">
        <f ca="1">IF(LEN(A1676)=0,"",INDEX('Smelter Look-up'!$A:$A,MATCH($A1676,'Smelter Look-up'!$E:$E,0)))</f>
        <v/>
      </c>
      <c r="C1676" s="153" t="str">
        <f ca="1">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 ca="1">IF(C1676="",NA(),MATCH($B1676&amp;$C1676,'Smelter Look-up'!$J:$J,0))</f>
        <v>#N/A</v>
      </c>
      <c r="X1676" s="171">
        <f t="shared" ca="1" si="78"/>
        <v>0</v>
      </c>
      <c r="AB1676" s="171" t="str">
        <f t="shared" ca="1" si="79"/>
        <v/>
      </c>
    </row>
    <row r="1677" spans="1:28" s="171" customFormat="1" ht="20.45">
      <c r="A1677" s="156"/>
      <c r="B1677" s="150" t="str">
        <f ca="1">IF(LEN(A1677)=0,"",INDEX('Smelter Look-up'!$A:$A,MATCH($A1677,'Smelter Look-up'!$E:$E,0)))</f>
        <v/>
      </c>
      <c r="C1677" s="153" t="str">
        <f ca="1">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 ca="1">IF(C1677="",NA(),MATCH($B1677&amp;$C1677,'Smelter Look-up'!$J:$J,0))</f>
        <v>#N/A</v>
      </c>
      <c r="X1677" s="171">
        <f t="shared" ca="1" si="78"/>
        <v>0</v>
      </c>
      <c r="AB1677" s="171" t="str">
        <f t="shared" ca="1" si="79"/>
        <v/>
      </c>
    </row>
    <row r="1678" spans="1:28" s="171" customFormat="1" ht="20.45">
      <c r="A1678" s="156"/>
      <c r="B1678" s="150" t="str">
        <f ca="1">IF(LEN(A1678)=0,"",INDEX('Smelter Look-up'!$A:$A,MATCH($A1678,'Smelter Look-up'!$E:$E,0)))</f>
        <v/>
      </c>
      <c r="C1678" s="153" t="str">
        <f ca="1">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 ca="1">IF(C1678="",NA(),MATCH($B1678&amp;$C1678,'Smelter Look-up'!$J:$J,0))</f>
        <v>#N/A</v>
      </c>
      <c r="X1678" s="171">
        <f t="shared" ca="1" si="78"/>
        <v>0</v>
      </c>
      <c r="AB1678" s="171" t="str">
        <f t="shared" ca="1" si="79"/>
        <v/>
      </c>
    </row>
    <row r="1679" spans="1:28" s="171" customFormat="1" ht="20.45">
      <c r="A1679" s="156"/>
      <c r="B1679" s="150" t="str">
        <f ca="1">IF(LEN(A1679)=0,"",INDEX('Smelter Look-up'!$A:$A,MATCH($A1679,'Smelter Look-up'!$E:$E,0)))</f>
        <v/>
      </c>
      <c r="C1679" s="153" t="str">
        <f ca="1">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 ca="1">IF(C1679="",NA(),MATCH($B1679&amp;$C1679,'Smelter Look-up'!$J:$J,0))</f>
        <v>#N/A</v>
      </c>
      <c r="X1679" s="171">
        <f t="shared" ca="1" si="78"/>
        <v>0</v>
      </c>
      <c r="AB1679" s="171" t="str">
        <f t="shared" ca="1" si="79"/>
        <v/>
      </c>
    </row>
    <row r="1680" spans="1:28" s="171" customFormat="1" ht="20.45">
      <c r="A1680" s="156"/>
      <c r="B1680" s="150" t="str">
        <f ca="1">IF(LEN(A1680)=0,"",INDEX('Smelter Look-up'!$A:$A,MATCH($A1680,'Smelter Look-up'!$E:$E,0)))</f>
        <v/>
      </c>
      <c r="C1680" s="153" t="str">
        <f ca="1">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 ca="1">IF(C1680="",NA(),MATCH($B1680&amp;$C1680,'Smelter Look-up'!$J:$J,0))</f>
        <v>#N/A</v>
      </c>
      <c r="X1680" s="171">
        <f t="shared" ca="1" si="78"/>
        <v>0</v>
      </c>
      <c r="AB1680" s="171" t="str">
        <f t="shared" ca="1" si="79"/>
        <v/>
      </c>
    </row>
    <row r="1681" spans="1:28" s="171" customFormat="1" ht="20.45">
      <c r="A1681" s="156"/>
      <c r="B1681" s="150" t="str">
        <f ca="1">IF(LEN(A1681)=0,"",INDEX('Smelter Look-up'!$A:$A,MATCH($A1681,'Smelter Look-up'!$E:$E,0)))</f>
        <v/>
      </c>
      <c r="C1681" s="153" t="str">
        <f ca="1">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 ca="1">IF(C1681="",NA(),MATCH($B1681&amp;$C1681,'Smelter Look-up'!$J:$J,0))</f>
        <v>#N/A</v>
      </c>
      <c r="X1681" s="171">
        <f t="shared" ca="1" si="78"/>
        <v>0</v>
      </c>
      <c r="AB1681" s="171" t="str">
        <f t="shared" ca="1" si="79"/>
        <v/>
      </c>
    </row>
    <row r="1682" spans="1:28" s="171" customFormat="1" ht="20.45">
      <c r="A1682" s="156"/>
      <c r="B1682" s="150" t="str">
        <f ca="1">IF(LEN(A1682)=0,"",INDEX('Smelter Look-up'!$A:$A,MATCH($A1682,'Smelter Look-up'!$E:$E,0)))</f>
        <v/>
      </c>
      <c r="C1682" s="153" t="str">
        <f ca="1">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 ca="1">IF(C1682="",NA(),MATCH($B1682&amp;$C1682,'Smelter Look-up'!$J:$J,0))</f>
        <v>#N/A</v>
      </c>
      <c r="X1682" s="171">
        <f t="shared" ca="1" si="78"/>
        <v>0</v>
      </c>
      <c r="AB1682" s="171" t="str">
        <f t="shared" ca="1" si="79"/>
        <v/>
      </c>
    </row>
    <row r="1683" spans="1:28" s="171" customFormat="1" ht="20.45">
      <c r="A1683" s="156"/>
      <c r="B1683" s="150" t="str">
        <f ca="1">IF(LEN(A1683)=0,"",INDEX('Smelter Look-up'!$A:$A,MATCH($A1683,'Smelter Look-up'!$E:$E,0)))</f>
        <v/>
      </c>
      <c r="C1683" s="153" t="str">
        <f ca="1">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 ca="1">IF(C1683="",NA(),MATCH($B1683&amp;$C1683,'Smelter Look-up'!$J:$J,0))</f>
        <v>#N/A</v>
      </c>
      <c r="X1683" s="171">
        <f t="shared" ca="1" si="78"/>
        <v>0</v>
      </c>
      <c r="AB1683" s="171" t="str">
        <f t="shared" ca="1" si="79"/>
        <v/>
      </c>
    </row>
    <row r="1684" spans="1:28" s="171" customFormat="1" ht="20.45">
      <c r="A1684" s="156"/>
      <c r="B1684" s="150" t="str">
        <f ca="1">IF(LEN(A1684)=0,"",INDEX('Smelter Look-up'!$A:$A,MATCH($A1684,'Smelter Look-up'!$E:$E,0)))</f>
        <v/>
      </c>
      <c r="C1684" s="153" t="str">
        <f ca="1">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 ca="1">IF(C1684="",NA(),MATCH($B1684&amp;$C1684,'Smelter Look-up'!$J:$J,0))</f>
        <v>#N/A</v>
      </c>
      <c r="X1684" s="171">
        <f t="shared" ca="1" si="78"/>
        <v>0</v>
      </c>
      <c r="AB1684" s="171" t="str">
        <f t="shared" ca="1" si="79"/>
        <v/>
      </c>
    </row>
    <row r="1685" spans="1:28" s="171" customFormat="1" ht="20.45">
      <c r="A1685" s="156"/>
      <c r="B1685" s="150" t="str">
        <f ca="1">IF(LEN(A1685)=0,"",INDEX('Smelter Look-up'!$A:$A,MATCH($A1685,'Smelter Look-up'!$E:$E,0)))</f>
        <v/>
      </c>
      <c r="C1685" s="153" t="str">
        <f ca="1">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 ca="1">IF(C1685="",NA(),MATCH($B1685&amp;$C1685,'Smelter Look-up'!$J:$J,0))</f>
        <v>#N/A</v>
      </c>
      <c r="X1685" s="171">
        <f t="shared" ca="1" si="78"/>
        <v>0</v>
      </c>
      <c r="AB1685" s="171" t="str">
        <f t="shared" ca="1" si="79"/>
        <v/>
      </c>
    </row>
    <row r="1686" spans="1:28" s="171" customFormat="1" ht="20.45">
      <c r="A1686" s="156"/>
      <c r="B1686" s="150" t="str">
        <f ca="1">IF(LEN(A1686)=0,"",INDEX('Smelter Look-up'!$A:$A,MATCH($A1686,'Smelter Look-up'!$E:$E,0)))</f>
        <v/>
      </c>
      <c r="C1686" s="153" t="str">
        <f ca="1">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 ca="1">IF(C1686="",NA(),MATCH($B1686&amp;$C1686,'Smelter Look-up'!$J:$J,0))</f>
        <v>#N/A</v>
      </c>
      <c r="X1686" s="171">
        <f t="shared" ca="1" si="78"/>
        <v>0</v>
      </c>
      <c r="AB1686" s="171" t="str">
        <f t="shared" ca="1" si="79"/>
        <v/>
      </c>
    </row>
    <row r="1687" spans="1:28" s="171" customFormat="1" ht="20.45">
      <c r="A1687" s="156"/>
      <c r="B1687" s="150" t="str">
        <f ca="1">IF(LEN(A1687)=0,"",INDEX('Smelter Look-up'!$A:$A,MATCH($A1687,'Smelter Look-up'!$E:$E,0)))</f>
        <v/>
      </c>
      <c r="C1687" s="153" t="str">
        <f ca="1">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 ca="1">IF(C1687="",NA(),MATCH($B1687&amp;$C1687,'Smelter Look-up'!$J:$J,0))</f>
        <v>#N/A</v>
      </c>
      <c r="X1687" s="171">
        <f t="shared" ca="1" si="78"/>
        <v>0</v>
      </c>
      <c r="AB1687" s="171" t="str">
        <f t="shared" ca="1" si="79"/>
        <v/>
      </c>
    </row>
    <row r="1688" spans="1:28" s="171" customFormat="1" ht="20.45">
      <c r="A1688" s="156"/>
      <c r="B1688" s="150" t="str">
        <f ca="1">IF(LEN(A1688)=0,"",INDEX('Smelter Look-up'!$A:$A,MATCH($A1688,'Smelter Look-up'!$E:$E,0)))</f>
        <v/>
      </c>
      <c r="C1688" s="153" t="str">
        <f ca="1">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 ca="1">IF(C1688="",NA(),MATCH($B1688&amp;$C1688,'Smelter Look-up'!$J:$J,0))</f>
        <v>#N/A</v>
      </c>
      <c r="X1688" s="171">
        <f t="shared" ca="1" si="78"/>
        <v>0</v>
      </c>
      <c r="AB1688" s="171" t="str">
        <f t="shared" ca="1" si="79"/>
        <v/>
      </c>
    </row>
    <row r="1689" spans="1:28" s="171" customFormat="1" ht="20.45">
      <c r="A1689" s="156"/>
      <c r="B1689" s="150" t="str">
        <f ca="1">IF(LEN(A1689)=0,"",INDEX('Smelter Look-up'!$A:$A,MATCH($A1689,'Smelter Look-up'!$E:$E,0)))</f>
        <v/>
      </c>
      <c r="C1689" s="153" t="str">
        <f ca="1">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 ca="1">IF(C1689="",NA(),MATCH($B1689&amp;$C1689,'Smelter Look-up'!$J:$J,0))</f>
        <v>#N/A</v>
      </c>
      <c r="X1689" s="171">
        <f t="shared" ca="1" si="78"/>
        <v>0</v>
      </c>
      <c r="AB1689" s="171" t="str">
        <f t="shared" ca="1" si="79"/>
        <v/>
      </c>
    </row>
    <row r="1690" spans="1:28" s="171" customFormat="1" ht="20.45">
      <c r="A1690" s="156"/>
      <c r="B1690" s="150" t="str">
        <f ca="1">IF(LEN(A1690)=0,"",INDEX('Smelter Look-up'!$A:$A,MATCH($A1690,'Smelter Look-up'!$E:$E,0)))</f>
        <v/>
      </c>
      <c r="C1690" s="153" t="str">
        <f ca="1">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 ca="1">IF(C1690="",NA(),MATCH($B1690&amp;$C1690,'Smelter Look-up'!$J:$J,0))</f>
        <v>#N/A</v>
      </c>
      <c r="X1690" s="171">
        <f t="shared" ca="1" si="78"/>
        <v>0</v>
      </c>
      <c r="AB1690" s="171" t="str">
        <f t="shared" ca="1" si="79"/>
        <v/>
      </c>
    </row>
    <row r="1691" spans="1:28" s="171" customFormat="1" ht="20.45">
      <c r="A1691" s="156"/>
      <c r="B1691" s="150" t="str">
        <f ca="1">IF(LEN(A1691)=0,"",INDEX('Smelter Look-up'!$A:$A,MATCH($A1691,'Smelter Look-up'!$E:$E,0)))</f>
        <v/>
      </c>
      <c r="C1691" s="153" t="str">
        <f ca="1">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 ca="1">IF(C1691="",NA(),MATCH($B1691&amp;$C1691,'Smelter Look-up'!$J:$J,0))</f>
        <v>#N/A</v>
      </c>
      <c r="X1691" s="171">
        <f t="shared" ca="1" si="78"/>
        <v>0</v>
      </c>
      <c r="AB1691" s="171" t="str">
        <f t="shared" ca="1" si="79"/>
        <v/>
      </c>
    </row>
    <row r="1692" spans="1:28" s="171" customFormat="1" ht="20.45">
      <c r="A1692" s="156"/>
      <c r="B1692" s="150" t="str">
        <f ca="1">IF(LEN(A1692)=0,"",INDEX('Smelter Look-up'!$A:$A,MATCH($A1692,'Smelter Look-up'!$E:$E,0)))</f>
        <v/>
      </c>
      <c r="C1692" s="153" t="str">
        <f ca="1">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 ca="1">IF(C1692="",NA(),MATCH($B1692&amp;$C1692,'Smelter Look-up'!$J:$J,0))</f>
        <v>#N/A</v>
      </c>
      <c r="X1692" s="171">
        <f t="shared" ca="1" si="78"/>
        <v>0</v>
      </c>
      <c r="AB1692" s="171" t="str">
        <f t="shared" ca="1" si="79"/>
        <v/>
      </c>
    </row>
    <row r="1693" spans="1:28" s="171" customFormat="1" ht="20.45">
      <c r="A1693" s="156"/>
      <c r="B1693" s="150" t="str">
        <f ca="1">IF(LEN(A1693)=0,"",INDEX('Smelter Look-up'!$A:$A,MATCH($A1693,'Smelter Look-up'!$E:$E,0)))</f>
        <v/>
      </c>
      <c r="C1693" s="153" t="str">
        <f ca="1">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 ca="1">IF(C1693="",NA(),MATCH($B1693&amp;$C1693,'Smelter Look-up'!$J:$J,0))</f>
        <v>#N/A</v>
      </c>
      <c r="X1693" s="171">
        <f t="shared" ca="1" si="78"/>
        <v>0</v>
      </c>
      <c r="AB1693" s="171" t="str">
        <f t="shared" ca="1" si="79"/>
        <v/>
      </c>
    </row>
    <row r="1694" spans="1:28" s="171" customFormat="1" ht="20.45">
      <c r="A1694" s="156"/>
      <c r="B1694" s="150" t="str">
        <f ca="1">IF(LEN(A1694)=0,"",INDEX('Smelter Look-up'!$A:$A,MATCH($A1694,'Smelter Look-up'!$E:$E,0)))</f>
        <v/>
      </c>
      <c r="C1694" s="153" t="str">
        <f ca="1">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 ca="1">IF(C1694="",NA(),MATCH($B1694&amp;$C1694,'Smelter Look-up'!$J:$J,0))</f>
        <v>#N/A</v>
      </c>
      <c r="X1694" s="171">
        <f t="shared" ca="1" si="78"/>
        <v>0</v>
      </c>
      <c r="AB1694" s="171" t="str">
        <f t="shared" ca="1" si="79"/>
        <v/>
      </c>
    </row>
    <row r="1695" spans="1:28" s="171" customFormat="1" ht="20.45">
      <c r="A1695" s="156"/>
      <c r="B1695" s="150" t="str">
        <f ca="1">IF(LEN(A1695)=0,"",INDEX('Smelter Look-up'!$A:$A,MATCH($A1695,'Smelter Look-up'!$E:$E,0)))</f>
        <v/>
      </c>
      <c r="C1695" s="153" t="str">
        <f ca="1">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 ca="1">IF(C1695="",NA(),MATCH($B1695&amp;$C1695,'Smelter Look-up'!$J:$J,0))</f>
        <v>#N/A</v>
      </c>
      <c r="X1695" s="171">
        <f t="shared" ca="1" si="78"/>
        <v>0</v>
      </c>
      <c r="AB1695" s="171" t="str">
        <f t="shared" ca="1" si="79"/>
        <v/>
      </c>
    </row>
    <row r="1696" spans="1:28" s="171" customFormat="1" ht="20.45">
      <c r="A1696" s="156"/>
      <c r="B1696" s="150" t="str">
        <f ca="1">IF(LEN(A1696)=0,"",INDEX('Smelter Look-up'!$A:$A,MATCH($A1696,'Smelter Look-up'!$E:$E,0)))</f>
        <v/>
      </c>
      <c r="C1696" s="153" t="str">
        <f ca="1">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 ca="1">IF(C1696="",NA(),MATCH($B1696&amp;$C1696,'Smelter Look-up'!$J:$J,0))</f>
        <v>#N/A</v>
      </c>
      <c r="X1696" s="171">
        <f t="shared" ca="1" si="78"/>
        <v>0</v>
      </c>
      <c r="AB1696" s="171" t="str">
        <f t="shared" ca="1" si="79"/>
        <v/>
      </c>
    </row>
    <row r="1697" spans="1:28" s="171" customFormat="1" ht="20.45">
      <c r="A1697" s="156"/>
      <c r="B1697" s="150" t="str">
        <f ca="1">IF(LEN(A1697)=0,"",INDEX('Smelter Look-up'!$A:$A,MATCH($A1697,'Smelter Look-up'!$E:$E,0)))</f>
        <v/>
      </c>
      <c r="C1697" s="153" t="str">
        <f ca="1">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 ca="1">IF(C1697="",NA(),MATCH($B1697&amp;$C1697,'Smelter Look-up'!$J:$J,0))</f>
        <v>#N/A</v>
      </c>
      <c r="X1697" s="171">
        <f t="shared" ca="1" si="78"/>
        <v>0</v>
      </c>
      <c r="AB1697" s="171" t="str">
        <f t="shared" ca="1" si="79"/>
        <v/>
      </c>
    </row>
    <row r="1698" spans="1:28" s="171" customFormat="1" ht="20.45">
      <c r="A1698" s="156"/>
      <c r="B1698" s="150" t="str">
        <f ca="1">IF(LEN(A1698)=0,"",INDEX('Smelter Look-up'!$A:$A,MATCH($A1698,'Smelter Look-up'!$E:$E,0)))</f>
        <v/>
      </c>
      <c r="C1698" s="153" t="str">
        <f ca="1">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 ca="1">IF(C1698="",NA(),MATCH($B1698&amp;$C1698,'Smelter Look-up'!$J:$J,0))</f>
        <v>#N/A</v>
      </c>
      <c r="X1698" s="171">
        <f t="shared" ca="1" si="78"/>
        <v>0</v>
      </c>
      <c r="AB1698" s="171" t="str">
        <f t="shared" ca="1" si="79"/>
        <v/>
      </c>
    </row>
    <row r="1699" spans="1:28" s="171" customFormat="1" ht="20.45">
      <c r="A1699" s="156"/>
      <c r="B1699" s="150" t="str">
        <f ca="1">IF(LEN(A1699)=0,"",INDEX('Smelter Look-up'!$A:$A,MATCH($A1699,'Smelter Look-up'!$E:$E,0)))</f>
        <v/>
      </c>
      <c r="C1699" s="153" t="str">
        <f ca="1">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 ca="1">IF(C1699="",NA(),MATCH($B1699&amp;$C1699,'Smelter Look-up'!$J:$J,0))</f>
        <v>#N/A</v>
      </c>
      <c r="X1699" s="171">
        <f t="shared" ca="1" si="78"/>
        <v>0</v>
      </c>
      <c r="AB1699" s="171" t="str">
        <f t="shared" ca="1" si="79"/>
        <v/>
      </c>
    </row>
    <row r="1700" spans="1:28" s="171" customFormat="1" ht="20.45">
      <c r="A1700" s="156"/>
      <c r="B1700" s="150" t="str">
        <f ca="1">IF(LEN(A1700)=0,"",INDEX('Smelter Look-up'!$A:$A,MATCH($A1700,'Smelter Look-up'!$E:$E,0)))</f>
        <v/>
      </c>
      <c r="C1700" s="153" t="str">
        <f ca="1">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 ca="1">IF(C1700="",NA(),MATCH($B1700&amp;$C1700,'Smelter Look-up'!$J:$J,0))</f>
        <v>#N/A</v>
      </c>
      <c r="X1700" s="171">
        <f t="shared" ca="1" si="78"/>
        <v>0</v>
      </c>
      <c r="AB1700" s="171" t="str">
        <f t="shared" ca="1" si="79"/>
        <v/>
      </c>
    </row>
    <row r="1701" spans="1:28" s="171" customFormat="1" ht="20.45">
      <c r="A1701" s="156"/>
      <c r="B1701" s="150" t="str">
        <f ca="1">IF(LEN(A1701)=0,"",INDEX('Smelter Look-up'!$A:$A,MATCH($A1701,'Smelter Look-up'!$E:$E,0)))</f>
        <v/>
      </c>
      <c r="C1701" s="153" t="str">
        <f ca="1">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 ca="1">IF(C1701="",NA(),MATCH($B1701&amp;$C1701,'Smelter Look-up'!$J:$J,0))</f>
        <v>#N/A</v>
      </c>
      <c r="X1701" s="171">
        <f t="shared" ca="1" si="78"/>
        <v>0</v>
      </c>
      <c r="AB1701" s="171" t="str">
        <f t="shared" ca="1" si="79"/>
        <v/>
      </c>
    </row>
    <row r="1702" spans="1:28" s="171" customFormat="1" ht="20.45">
      <c r="A1702" s="156"/>
      <c r="B1702" s="150" t="str">
        <f ca="1">IF(LEN(A1702)=0,"",INDEX('Smelter Look-up'!$A:$A,MATCH($A1702,'Smelter Look-up'!$E:$E,0)))</f>
        <v/>
      </c>
      <c r="C1702" s="153" t="str">
        <f ca="1">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 ca="1">IF(C1702="",NA(),MATCH($B1702&amp;$C1702,'Smelter Look-up'!$J:$J,0))</f>
        <v>#N/A</v>
      </c>
      <c r="X1702" s="171">
        <f t="shared" ca="1" si="78"/>
        <v>0</v>
      </c>
      <c r="AB1702" s="171" t="str">
        <f t="shared" ca="1" si="79"/>
        <v/>
      </c>
    </row>
    <row r="1703" spans="1:28" s="171" customFormat="1" ht="20.45">
      <c r="A1703" s="156"/>
      <c r="B1703" s="150" t="str">
        <f ca="1">IF(LEN(A1703)=0,"",INDEX('Smelter Look-up'!$A:$A,MATCH($A1703,'Smelter Look-up'!$E:$E,0)))</f>
        <v/>
      </c>
      <c r="C1703" s="153" t="str">
        <f ca="1">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 ca="1">IF(C1703="",NA(),MATCH($B1703&amp;$C1703,'Smelter Look-up'!$J:$J,0))</f>
        <v>#N/A</v>
      </c>
      <c r="X1703" s="171">
        <f t="shared" ca="1" si="78"/>
        <v>0</v>
      </c>
      <c r="AB1703" s="171" t="str">
        <f t="shared" ca="1" si="79"/>
        <v/>
      </c>
    </row>
    <row r="1704" spans="1:28" s="171" customFormat="1" ht="20.45">
      <c r="A1704" s="156"/>
      <c r="B1704" s="150" t="str">
        <f ca="1">IF(LEN(A1704)=0,"",INDEX('Smelter Look-up'!$A:$A,MATCH($A1704,'Smelter Look-up'!$E:$E,0)))</f>
        <v/>
      </c>
      <c r="C1704" s="153" t="str">
        <f ca="1">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 ca="1">IF(C1704="",NA(),MATCH($B1704&amp;$C1704,'Smelter Look-up'!$J:$J,0))</f>
        <v>#N/A</v>
      </c>
      <c r="X1704" s="171">
        <f t="shared" ca="1" si="78"/>
        <v>0</v>
      </c>
      <c r="AB1704" s="171" t="str">
        <f t="shared" ca="1" si="79"/>
        <v/>
      </c>
    </row>
    <row r="1705" spans="1:28" s="171" customFormat="1" ht="20.45">
      <c r="A1705" s="156"/>
      <c r="B1705" s="150" t="str">
        <f ca="1">IF(LEN(A1705)=0,"",INDEX('Smelter Look-up'!$A:$A,MATCH($A1705,'Smelter Look-up'!$E:$E,0)))</f>
        <v/>
      </c>
      <c r="C1705" s="153" t="str">
        <f ca="1">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 ca="1">IF(C1705="",NA(),MATCH($B1705&amp;$C1705,'Smelter Look-up'!$J:$J,0))</f>
        <v>#N/A</v>
      </c>
      <c r="X1705" s="171">
        <f t="shared" ca="1" si="78"/>
        <v>0</v>
      </c>
      <c r="AB1705" s="171" t="str">
        <f t="shared" ca="1" si="79"/>
        <v/>
      </c>
    </row>
    <row r="1706" spans="1:28" s="171" customFormat="1" ht="20.45">
      <c r="A1706" s="156"/>
      <c r="B1706" s="150" t="str">
        <f ca="1">IF(LEN(A1706)=0,"",INDEX('Smelter Look-up'!$A:$A,MATCH($A1706,'Smelter Look-up'!$E:$E,0)))</f>
        <v/>
      </c>
      <c r="C1706" s="153" t="str">
        <f ca="1">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 ca="1">IF(C1706="",NA(),MATCH($B1706&amp;$C1706,'Smelter Look-up'!$J:$J,0))</f>
        <v>#N/A</v>
      </c>
      <c r="X1706" s="171">
        <f t="shared" ca="1" si="78"/>
        <v>0</v>
      </c>
      <c r="AB1706" s="171" t="str">
        <f t="shared" ca="1" si="79"/>
        <v/>
      </c>
    </row>
    <row r="1707" spans="1:28" s="171" customFormat="1" ht="20.45">
      <c r="A1707" s="156"/>
      <c r="B1707" s="150" t="str">
        <f ca="1">IF(LEN(A1707)=0,"",INDEX('Smelter Look-up'!$A:$A,MATCH($A1707,'Smelter Look-up'!$E:$E,0)))</f>
        <v/>
      </c>
      <c r="C1707" s="153" t="str">
        <f ca="1">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 ca="1">IF(C1707="",NA(),MATCH($B1707&amp;$C1707,'Smelter Look-up'!$J:$J,0))</f>
        <v>#N/A</v>
      </c>
      <c r="X1707" s="171">
        <f t="shared" ca="1" si="78"/>
        <v>0</v>
      </c>
      <c r="AB1707" s="171" t="str">
        <f t="shared" ca="1" si="79"/>
        <v/>
      </c>
    </row>
    <row r="1708" spans="1:28" s="171" customFormat="1" ht="20.45">
      <c r="A1708" s="156"/>
      <c r="B1708" s="150" t="str">
        <f ca="1">IF(LEN(A1708)=0,"",INDEX('Smelter Look-up'!$A:$A,MATCH($A1708,'Smelter Look-up'!$E:$E,0)))</f>
        <v/>
      </c>
      <c r="C1708" s="153" t="str">
        <f ca="1">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 ca="1">IF(C1708="",NA(),MATCH($B1708&amp;$C1708,'Smelter Look-up'!$J:$J,0))</f>
        <v>#N/A</v>
      </c>
      <c r="X1708" s="171">
        <f t="shared" ca="1" si="78"/>
        <v>0</v>
      </c>
      <c r="AB1708" s="171" t="str">
        <f t="shared" ca="1" si="79"/>
        <v/>
      </c>
    </row>
    <row r="1709" spans="1:28" s="171" customFormat="1" ht="20.45">
      <c r="A1709" s="156"/>
      <c r="B1709" s="150" t="str">
        <f ca="1">IF(LEN(A1709)=0,"",INDEX('Smelter Look-up'!$A:$A,MATCH($A1709,'Smelter Look-up'!$E:$E,0)))</f>
        <v/>
      </c>
      <c r="C1709" s="153" t="str">
        <f ca="1">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 ca="1">IF(C1709="",NA(),MATCH($B1709&amp;$C1709,'Smelter Look-up'!$J:$J,0))</f>
        <v>#N/A</v>
      </c>
      <c r="X1709" s="171">
        <f t="shared" ca="1" si="78"/>
        <v>0</v>
      </c>
      <c r="AB1709" s="171" t="str">
        <f t="shared" ca="1" si="79"/>
        <v/>
      </c>
    </row>
    <row r="1710" spans="1:28" s="171" customFormat="1" ht="20.45">
      <c r="A1710" s="156"/>
      <c r="B1710" s="150" t="str">
        <f ca="1">IF(LEN(A1710)=0,"",INDEX('Smelter Look-up'!$A:$A,MATCH($A1710,'Smelter Look-up'!$E:$E,0)))</f>
        <v/>
      </c>
      <c r="C1710" s="153" t="str">
        <f ca="1">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 ca="1">IF(C1710="",NA(),MATCH($B1710&amp;$C1710,'Smelter Look-up'!$J:$J,0))</f>
        <v>#N/A</v>
      </c>
      <c r="X1710" s="171">
        <f t="shared" ca="1" si="78"/>
        <v>0</v>
      </c>
      <c r="AB1710" s="171" t="str">
        <f t="shared" ca="1" si="79"/>
        <v/>
      </c>
    </row>
    <row r="1711" spans="1:28" s="171" customFormat="1" ht="20.45">
      <c r="A1711" s="156"/>
      <c r="B1711" s="150" t="str">
        <f ca="1">IF(LEN(A1711)=0,"",INDEX('Smelter Look-up'!$A:$A,MATCH($A1711,'Smelter Look-up'!$E:$E,0)))</f>
        <v/>
      </c>
      <c r="C1711" s="153" t="str">
        <f ca="1">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 ca="1">IF(C1711="",NA(),MATCH($B1711&amp;$C1711,'Smelter Look-up'!$J:$J,0))</f>
        <v>#N/A</v>
      </c>
      <c r="X1711" s="171">
        <f t="shared" ca="1" si="78"/>
        <v>0</v>
      </c>
      <c r="AB1711" s="171" t="str">
        <f t="shared" ca="1" si="79"/>
        <v/>
      </c>
    </row>
    <row r="1712" spans="1:28" s="171" customFormat="1" ht="20.45">
      <c r="A1712" s="156"/>
      <c r="B1712" s="150" t="str">
        <f ca="1">IF(LEN(A1712)=0,"",INDEX('Smelter Look-up'!$A:$A,MATCH($A1712,'Smelter Look-up'!$E:$E,0)))</f>
        <v/>
      </c>
      <c r="C1712" s="153" t="str">
        <f ca="1">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 ca="1">IF(C1712="",NA(),MATCH($B1712&amp;$C1712,'Smelter Look-up'!$J:$J,0))</f>
        <v>#N/A</v>
      </c>
      <c r="X1712" s="171">
        <f t="shared" ca="1" si="78"/>
        <v>0</v>
      </c>
      <c r="AB1712" s="171" t="str">
        <f t="shared" ca="1" si="79"/>
        <v/>
      </c>
    </row>
    <row r="1713" spans="1:28" s="171" customFormat="1" ht="20.45">
      <c r="A1713" s="156"/>
      <c r="B1713" s="150" t="str">
        <f ca="1">IF(LEN(A1713)=0,"",INDEX('Smelter Look-up'!$A:$A,MATCH($A1713,'Smelter Look-up'!$E:$E,0)))</f>
        <v/>
      </c>
      <c r="C1713" s="153" t="str">
        <f ca="1">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 ca="1">IF(C1713="",NA(),MATCH($B1713&amp;$C1713,'Smelter Look-up'!$J:$J,0))</f>
        <v>#N/A</v>
      </c>
      <c r="X1713" s="171">
        <f t="shared" ca="1" si="78"/>
        <v>0</v>
      </c>
      <c r="AB1713" s="171" t="str">
        <f t="shared" ca="1" si="79"/>
        <v/>
      </c>
    </row>
    <row r="1714" spans="1:28" s="171" customFormat="1" ht="20.45">
      <c r="A1714" s="156"/>
      <c r="B1714" s="150" t="str">
        <f ca="1">IF(LEN(A1714)=0,"",INDEX('Smelter Look-up'!$A:$A,MATCH($A1714,'Smelter Look-up'!$E:$E,0)))</f>
        <v/>
      </c>
      <c r="C1714" s="153" t="str">
        <f ca="1">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 ca="1">IF(C1714="",NA(),MATCH($B1714&amp;$C1714,'Smelter Look-up'!$J:$J,0))</f>
        <v>#N/A</v>
      </c>
      <c r="X1714" s="171">
        <f t="shared" ca="1" si="78"/>
        <v>0</v>
      </c>
      <c r="AB1714" s="171" t="str">
        <f t="shared" ca="1" si="79"/>
        <v/>
      </c>
    </row>
    <row r="1715" spans="1:28" s="171" customFormat="1" ht="20.45">
      <c r="A1715" s="156"/>
      <c r="B1715" s="150" t="str">
        <f ca="1">IF(LEN(A1715)=0,"",INDEX('Smelter Look-up'!$A:$A,MATCH($A1715,'Smelter Look-up'!$E:$E,0)))</f>
        <v/>
      </c>
      <c r="C1715" s="153" t="str">
        <f ca="1">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 ca="1">IF(C1715="",NA(),MATCH($B1715&amp;$C1715,'Smelter Look-up'!$J:$J,0))</f>
        <v>#N/A</v>
      </c>
      <c r="X1715" s="171">
        <f t="shared" ca="1" si="78"/>
        <v>0</v>
      </c>
      <c r="AB1715" s="171" t="str">
        <f t="shared" ca="1" si="79"/>
        <v/>
      </c>
    </row>
    <row r="1716" spans="1:28" s="171" customFormat="1" ht="20.45">
      <c r="A1716" s="156"/>
      <c r="B1716" s="150" t="str">
        <f ca="1">IF(LEN(A1716)=0,"",INDEX('Smelter Look-up'!$A:$A,MATCH($A1716,'Smelter Look-up'!$E:$E,0)))</f>
        <v/>
      </c>
      <c r="C1716" s="153" t="str">
        <f ca="1">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 ca="1">IF(C1716="",NA(),MATCH($B1716&amp;$C1716,'Smelter Look-up'!$J:$J,0))</f>
        <v>#N/A</v>
      </c>
      <c r="X1716" s="171">
        <f t="shared" ca="1" si="78"/>
        <v>0</v>
      </c>
      <c r="AB1716" s="171" t="str">
        <f t="shared" ca="1" si="79"/>
        <v/>
      </c>
    </row>
    <row r="1717" spans="1:28" s="171" customFormat="1" ht="20.45">
      <c r="A1717" s="156"/>
      <c r="B1717" s="150" t="str">
        <f ca="1">IF(LEN(A1717)=0,"",INDEX('Smelter Look-up'!$A:$A,MATCH($A1717,'Smelter Look-up'!$E:$E,0)))</f>
        <v/>
      </c>
      <c r="C1717" s="153" t="str">
        <f ca="1">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 ca="1">IF(C1717="",NA(),MATCH($B1717&amp;$C1717,'Smelter Look-up'!$J:$J,0))</f>
        <v>#N/A</v>
      </c>
      <c r="X1717" s="171">
        <f t="shared" ca="1" si="78"/>
        <v>0</v>
      </c>
      <c r="AB1717" s="171" t="str">
        <f t="shared" ca="1" si="79"/>
        <v/>
      </c>
    </row>
    <row r="1718" spans="1:28" s="171" customFormat="1" ht="20.45">
      <c r="A1718" s="156"/>
      <c r="B1718" s="150" t="str">
        <f ca="1">IF(LEN(A1718)=0,"",INDEX('Smelter Look-up'!$A:$A,MATCH($A1718,'Smelter Look-up'!$E:$E,0)))</f>
        <v/>
      </c>
      <c r="C1718" s="153" t="str">
        <f ca="1">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 ca="1">IF(C1718="",NA(),MATCH($B1718&amp;$C1718,'Smelter Look-up'!$J:$J,0))</f>
        <v>#N/A</v>
      </c>
      <c r="X1718" s="171">
        <f t="shared" ca="1" si="78"/>
        <v>0</v>
      </c>
      <c r="AB1718" s="171" t="str">
        <f t="shared" ca="1" si="79"/>
        <v/>
      </c>
    </row>
    <row r="1719" spans="1:28" s="171" customFormat="1" ht="20.45">
      <c r="A1719" s="156"/>
      <c r="B1719" s="150" t="str">
        <f ca="1">IF(LEN(A1719)=0,"",INDEX('Smelter Look-up'!$A:$A,MATCH($A1719,'Smelter Look-up'!$E:$E,0)))</f>
        <v/>
      </c>
      <c r="C1719" s="153" t="str">
        <f ca="1">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 ca="1">IF(C1719="",NA(),MATCH($B1719&amp;$C1719,'Smelter Look-up'!$J:$J,0))</f>
        <v>#N/A</v>
      </c>
      <c r="X1719" s="171">
        <f t="shared" ca="1" si="78"/>
        <v>0</v>
      </c>
      <c r="AB1719" s="171" t="str">
        <f t="shared" ca="1" si="79"/>
        <v/>
      </c>
    </row>
    <row r="1720" spans="1:28" s="171" customFormat="1" ht="20.45">
      <c r="A1720" s="156"/>
      <c r="B1720" s="150" t="str">
        <f ca="1">IF(LEN(A1720)=0,"",INDEX('Smelter Look-up'!$A:$A,MATCH($A1720,'Smelter Look-up'!$E:$E,0)))</f>
        <v/>
      </c>
      <c r="C1720" s="153" t="str">
        <f ca="1">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 ca="1">IF(C1720="",NA(),MATCH($B1720&amp;$C1720,'Smelter Look-up'!$J:$J,0))</f>
        <v>#N/A</v>
      </c>
      <c r="X1720" s="171">
        <f t="shared" ca="1" si="78"/>
        <v>0</v>
      </c>
      <c r="AB1720" s="171" t="str">
        <f t="shared" ca="1" si="79"/>
        <v/>
      </c>
    </row>
    <row r="1721" spans="1:28" s="171" customFormat="1" ht="20.45">
      <c r="A1721" s="156"/>
      <c r="B1721" s="150" t="str">
        <f ca="1">IF(LEN(A1721)=0,"",INDEX('Smelter Look-up'!$A:$A,MATCH($A1721,'Smelter Look-up'!$E:$E,0)))</f>
        <v/>
      </c>
      <c r="C1721" s="153" t="str">
        <f ca="1">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 ca="1">IF(C1721="",NA(),MATCH($B1721&amp;$C1721,'Smelter Look-up'!$J:$J,0))</f>
        <v>#N/A</v>
      </c>
      <c r="X1721" s="171">
        <f t="shared" ca="1" si="78"/>
        <v>0</v>
      </c>
      <c r="AB1721" s="171" t="str">
        <f t="shared" ca="1" si="79"/>
        <v/>
      </c>
    </row>
    <row r="1722" spans="1:28" s="171" customFormat="1" ht="20.45">
      <c r="A1722" s="156"/>
      <c r="B1722" s="150" t="str">
        <f ca="1">IF(LEN(A1722)=0,"",INDEX('Smelter Look-up'!$A:$A,MATCH($A1722,'Smelter Look-up'!$E:$E,0)))</f>
        <v/>
      </c>
      <c r="C1722" s="153" t="str">
        <f ca="1">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 ca="1">IF(C1722="",NA(),MATCH($B1722&amp;$C1722,'Smelter Look-up'!$J:$J,0))</f>
        <v>#N/A</v>
      </c>
      <c r="X1722" s="171">
        <f t="shared" ca="1" si="78"/>
        <v>0</v>
      </c>
      <c r="AB1722" s="171" t="str">
        <f t="shared" ca="1" si="79"/>
        <v/>
      </c>
    </row>
    <row r="1723" spans="1:28" s="171" customFormat="1" ht="20.45">
      <c r="A1723" s="156"/>
      <c r="B1723" s="150" t="str">
        <f ca="1">IF(LEN(A1723)=0,"",INDEX('Smelter Look-up'!$A:$A,MATCH($A1723,'Smelter Look-up'!$E:$E,0)))</f>
        <v/>
      </c>
      <c r="C1723" s="153" t="str">
        <f ca="1">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 ca="1">IF(C1723="",NA(),MATCH($B1723&amp;$C1723,'Smelter Look-up'!$J:$J,0))</f>
        <v>#N/A</v>
      </c>
      <c r="X1723" s="171">
        <f t="shared" ca="1" si="78"/>
        <v>0</v>
      </c>
      <c r="AB1723" s="171" t="str">
        <f t="shared" ca="1" si="79"/>
        <v/>
      </c>
    </row>
    <row r="1724" spans="1:28" s="171" customFormat="1" ht="20.45">
      <c r="A1724" s="156"/>
      <c r="B1724" s="150" t="str">
        <f ca="1">IF(LEN(A1724)=0,"",INDEX('Smelter Look-up'!$A:$A,MATCH($A1724,'Smelter Look-up'!$E:$E,0)))</f>
        <v/>
      </c>
      <c r="C1724" s="153" t="str">
        <f ca="1">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 ca="1">IF(C1724="",NA(),MATCH($B1724&amp;$C1724,'Smelter Look-up'!$J:$J,0))</f>
        <v>#N/A</v>
      </c>
      <c r="X1724" s="171">
        <f t="shared" ca="1" si="78"/>
        <v>0</v>
      </c>
      <c r="AB1724" s="171" t="str">
        <f t="shared" ca="1" si="79"/>
        <v/>
      </c>
    </row>
    <row r="1725" spans="1:28" s="171" customFormat="1" ht="20.45">
      <c r="A1725" s="156"/>
      <c r="B1725" s="150" t="str">
        <f ca="1">IF(LEN(A1725)=0,"",INDEX('Smelter Look-up'!$A:$A,MATCH($A1725,'Smelter Look-up'!$E:$E,0)))</f>
        <v/>
      </c>
      <c r="C1725" s="153" t="str">
        <f ca="1">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 ca="1">IF(C1725="",NA(),MATCH($B1725&amp;$C1725,'Smelter Look-up'!$J:$J,0))</f>
        <v>#N/A</v>
      </c>
      <c r="X1725" s="171">
        <f t="shared" ca="1" si="78"/>
        <v>0</v>
      </c>
      <c r="AB1725" s="171" t="str">
        <f t="shared" ca="1" si="79"/>
        <v/>
      </c>
    </row>
    <row r="1726" spans="1:28" s="171" customFormat="1" ht="20.45">
      <c r="A1726" s="156"/>
      <c r="B1726" s="150" t="str">
        <f ca="1">IF(LEN(A1726)=0,"",INDEX('Smelter Look-up'!$A:$A,MATCH($A1726,'Smelter Look-up'!$E:$E,0)))</f>
        <v/>
      </c>
      <c r="C1726" s="153" t="str">
        <f ca="1">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 ca="1">IF(C1726="",NA(),MATCH($B1726&amp;$C1726,'Smelter Look-up'!$J:$J,0))</f>
        <v>#N/A</v>
      </c>
      <c r="X1726" s="171">
        <f t="shared" ca="1" si="78"/>
        <v>0</v>
      </c>
      <c r="AB1726" s="171" t="str">
        <f t="shared" ca="1" si="79"/>
        <v/>
      </c>
    </row>
    <row r="1727" spans="1:28" s="171" customFormat="1" ht="20.45">
      <c r="A1727" s="156"/>
      <c r="B1727" s="150" t="str">
        <f ca="1">IF(LEN(A1727)=0,"",INDEX('Smelter Look-up'!$A:$A,MATCH($A1727,'Smelter Look-up'!$E:$E,0)))</f>
        <v/>
      </c>
      <c r="C1727" s="153" t="str">
        <f ca="1">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 ca="1">IF(C1727="",NA(),MATCH($B1727&amp;$C1727,'Smelter Look-up'!$J:$J,0))</f>
        <v>#N/A</v>
      </c>
      <c r="X1727" s="171">
        <f t="shared" ref="X1727:X1790" ca="1" si="81">IF(AND(C1727="Smelter not listed",OR(LEN(D1727)=0,LEN(E1727)=0)),1,0)</f>
        <v>0</v>
      </c>
      <c r="AB1727" s="171" t="str">
        <f t="shared" ref="AB1727:AB1790" ca="1" si="82">B1727&amp;C1727</f>
        <v/>
      </c>
    </row>
    <row r="1728" spans="1:28" s="171" customFormat="1" ht="20.45">
      <c r="A1728" s="156"/>
      <c r="B1728" s="150" t="str">
        <f ca="1">IF(LEN(A1728)=0,"",INDEX('Smelter Look-up'!$A:$A,MATCH($A1728,'Smelter Look-up'!$E:$E,0)))</f>
        <v/>
      </c>
      <c r="C1728" s="153" t="str">
        <f ca="1">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 ca="1">IF(C1728="",NA(),MATCH($B1728&amp;$C1728,'Smelter Look-up'!$J:$J,0))</f>
        <v>#N/A</v>
      </c>
      <c r="X1728" s="171">
        <f t="shared" ca="1" si="81"/>
        <v>0</v>
      </c>
      <c r="AB1728" s="171" t="str">
        <f t="shared" ca="1" si="82"/>
        <v/>
      </c>
    </row>
    <row r="1729" spans="1:28" s="171" customFormat="1" ht="20.45">
      <c r="A1729" s="156"/>
      <c r="B1729" s="150" t="str">
        <f ca="1">IF(LEN(A1729)=0,"",INDEX('Smelter Look-up'!$A:$A,MATCH($A1729,'Smelter Look-up'!$E:$E,0)))</f>
        <v/>
      </c>
      <c r="C1729" s="153" t="str">
        <f ca="1">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 ca="1">IF(C1729="",NA(),MATCH($B1729&amp;$C1729,'Smelter Look-up'!$J:$J,0))</f>
        <v>#N/A</v>
      </c>
      <c r="X1729" s="171">
        <f t="shared" ca="1" si="81"/>
        <v>0</v>
      </c>
      <c r="AB1729" s="171" t="str">
        <f t="shared" ca="1" si="82"/>
        <v/>
      </c>
    </row>
    <row r="1730" spans="1:28" s="171" customFormat="1" ht="20.45">
      <c r="A1730" s="156"/>
      <c r="B1730" s="150" t="str">
        <f ca="1">IF(LEN(A1730)=0,"",INDEX('Smelter Look-up'!$A:$A,MATCH($A1730,'Smelter Look-up'!$E:$E,0)))</f>
        <v/>
      </c>
      <c r="C1730" s="153" t="str">
        <f ca="1">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 ca="1">IF(C1730="",NA(),MATCH($B1730&amp;$C1730,'Smelter Look-up'!$J:$J,0))</f>
        <v>#N/A</v>
      </c>
      <c r="X1730" s="171">
        <f t="shared" ca="1" si="81"/>
        <v>0</v>
      </c>
      <c r="AB1730" s="171" t="str">
        <f t="shared" ca="1" si="82"/>
        <v/>
      </c>
    </row>
    <row r="1731" spans="1:28" s="171" customFormat="1" ht="20.45">
      <c r="A1731" s="156"/>
      <c r="B1731" s="150" t="str">
        <f ca="1">IF(LEN(A1731)=0,"",INDEX('Smelter Look-up'!$A:$A,MATCH($A1731,'Smelter Look-up'!$E:$E,0)))</f>
        <v/>
      </c>
      <c r="C1731" s="153" t="str">
        <f ca="1">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 ca="1">IF(C1731="",NA(),MATCH($B1731&amp;$C1731,'Smelter Look-up'!$J:$J,0))</f>
        <v>#N/A</v>
      </c>
      <c r="X1731" s="171">
        <f t="shared" ca="1" si="81"/>
        <v>0</v>
      </c>
      <c r="AB1731" s="171" t="str">
        <f t="shared" ca="1" si="82"/>
        <v/>
      </c>
    </row>
    <row r="1732" spans="1:28" s="171" customFormat="1" ht="20.45">
      <c r="A1732" s="156"/>
      <c r="B1732" s="150" t="str">
        <f ca="1">IF(LEN(A1732)=0,"",INDEX('Smelter Look-up'!$A:$A,MATCH($A1732,'Smelter Look-up'!$E:$E,0)))</f>
        <v/>
      </c>
      <c r="C1732" s="153" t="str">
        <f ca="1">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 ca="1">IF(C1732="",NA(),MATCH($B1732&amp;$C1732,'Smelter Look-up'!$J:$J,0))</f>
        <v>#N/A</v>
      </c>
      <c r="X1732" s="171">
        <f t="shared" ca="1" si="81"/>
        <v>0</v>
      </c>
      <c r="AB1732" s="171" t="str">
        <f t="shared" ca="1" si="82"/>
        <v/>
      </c>
    </row>
    <row r="1733" spans="1:28" s="171" customFormat="1" ht="20.45">
      <c r="A1733" s="156"/>
      <c r="B1733" s="150" t="str">
        <f ca="1">IF(LEN(A1733)=0,"",INDEX('Smelter Look-up'!$A:$A,MATCH($A1733,'Smelter Look-up'!$E:$E,0)))</f>
        <v/>
      </c>
      <c r="C1733" s="153" t="str">
        <f ca="1">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 ca="1">IF(C1733="",NA(),MATCH($B1733&amp;$C1733,'Smelter Look-up'!$J:$J,0))</f>
        <v>#N/A</v>
      </c>
      <c r="X1733" s="171">
        <f t="shared" ca="1" si="81"/>
        <v>0</v>
      </c>
      <c r="AB1733" s="171" t="str">
        <f t="shared" ca="1" si="82"/>
        <v/>
      </c>
    </row>
    <row r="1734" spans="1:28" s="171" customFormat="1" ht="20.45">
      <c r="A1734" s="156"/>
      <c r="B1734" s="150" t="str">
        <f ca="1">IF(LEN(A1734)=0,"",INDEX('Smelter Look-up'!$A:$A,MATCH($A1734,'Smelter Look-up'!$E:$E,0)))</f>
        <v/>
      </c>
      <c r="C1734" s="153" t="str">
        <f ca="1">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 ca="1">IF(C1734="",NA(),MATCH($B1734&amp;$C1734,'Smelter Look-up'!$J:$J,0))</f>
        <v>#N/A</v>
      </c>
      <c r="X1734" s="171">
        <f t="shared" ca="1" si="81"/>
        <v>0</v>
      </c>
      <c r="AB1734" s="171" t="str">
        <f t="shared" ca="1" si="82"/>
        <v/>
      </c>
    </row>
    <row r="1735" spans="1:28" s="171" customFormat="1" ht="20.45">
      <c r="A1735" s="156"/>
      <c r="B1735" s="150" t="str">
        <f ca="1">IF(LEN(A1735)=0,"",INDEX('Smelter Look-up'!$A:$A,MATCH($A1735,'Smelter Look-up'!$E:$E,0)))</f>
        <v/>
      </c>
      <c r="C1735" s="153" t="str">
        <f ca="1">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 ca="1">IF(C1735="",NA(),MATCH($B1735&amp;$C1735,'Smelter Look-up'!$J:$J,0))</f>
        <v>#N/A</v>
      </c>
      <c r="X1735" s="171">
        <f t="shared" ca="1" si="81"/>
        <v>0</v>
      </c>
      <c r="AB1735" s="171" t="str">
        <f t="shared" ca="1" si="82"/>
        <v/>
      </c>
    </row>
    <row r="1736" spans="1:28" s="171" customFormat="1" ht="20.45">
      <c r="A1736" s="156"/>
      <c r="B1736" s="150" t="str">
        <f ca="1">IF(LEN(A1736)=0,"",INDEX('Smelter Look-up'!$A:$A,MATCH($A1736,'Smelter Look-up'!$E:$E,0)))</f>
        <v/>
      </c>
      <c r="C1736" s="153" t="str">
        <f ca="1">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 ca="1">IF(C1736="",NA(),MATCH($B1736&amp;$C1736,'Smelter Look-up'!$J:$J,0))</f>
        <v>#N/A</v>
      </c>
      <c r="X1736" s="171">
        <f t="shared" ca="1" si="81"/>
        <v>0</v>
      </c>
      <c r="AB1736" s="171" t="str">
        <f t="shared" ca="1" si="82"/>
        <v/>
      </c>
    </row>
    <row r="1737" spans="1:28" s="171" customFormat="1" ht="20.45">
      <c r="A1737" s="156"/>
      <c r="B1737" s="150" t="str">
        <f ca="1">IF(LEN(A1737)=0,"",INDEX('Smelter Look-up'!$A:$A,MATCH($A1737,'Smelter Look-up'!$E:$E,0)))</f>
        <v/>
      </c>
      <c r="C1737" s="153" t="str">
        <f ca="1">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 ca="1">IF(C1737="",NA(),MATCH($B1737&amp;$C1737,'Smelter Look-up'!$J:$J,0))</f>
        <v>#N/A</v>
      </c>
      <c r="X1737" s="171">
        <f t="shared" ca="1" si="81"/>
        <v>0</v>
      </c>
      <c r="AB1737" s="171" t="str">
        <f t="shared" ca="1" si="82"/>
        <v/>
      </c>
    </row>
    <row r="1738" spans="1:28" s="171" customFormat="1" ht="20.45">
      <c r="A1738" s="156"/>
      <c r="B1738" s="150" t="str">
        <f ca="1">IF(LEN(A1738)=0,"",INDEX('Smelter Look-up'!$A:$A,MATCH($A1738,'Smelter Look-up'!$E:$E,0)))</f>
        <v/>
      </c>
      <c r="C1738" s="153" t="str">
        <f ca="1">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 ca="1">IF(C1738="",NA(),MATCH($B1738&amp;$C1738,'Smelter Look-up'!$J:$J,0))</f>
        <v>#N/A</v>
      </c>
      <c r="X1738" s="171">
        <f t="shared" ca="1" si="81"/>
        <v>0</v>
      </c>
      <c r="AB1738" s="171" t="str">
        <f t="shared" ca="1" si="82"/>
        <v/>
      </c>
    </row>
    <row r="1739" spans="1:28" s="171" customFormat="1" ht="20.45">
      <c r="A1739" s="156"/>
      <c r="B1739" s="150" t="str">
        <f ca="1">IF(LEN(A1739)=0,"",INDEX('Smelter Look-up'!$A:$A,MATCH($A1739,'Smelter Look-up'!$E:$E,0)))</f>
        <v/>
      </c>
      <c r="C1739" s="153" t="str">
        <f ca="1">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 ca="1">IF(C1739="",NA(),MATCH($B1739&amp;$C1739,'Smelter Look-up'!$J:$J,0))</f>
        <v>#N/A</v>
      </c>
      <c r="X1739" s="171">
        <f t="shared" ca="1" si="81"/>
        <v>0</v>
      </c>
      <c r="AB1739" s="171" t="str">
        <f t="shared" ca="1" si="82"/>
        <v/>
      </c>
    </row>
    <row r="1740" spans="1:28" s="171" customFormat="1" ht="20.45">
      <c r="A1740" s="156"/>
      <c r="B1740" s="150" t="str">
        <f ca="1">IF(LEN(A1740)=0,"",INDEX('Smelter Look-up'!$A:$A,MATCH($A1740,'Smelter Look-up'!$E:$E,0)))</f>
        <v/>
      </c>
      <c r="C1740" s="153" t="str">
        <f ca="1">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 ca="1">IF(C1740="",NA(),MATCH($B1740&amp;$C1740,'Smelter Look-up'!$J:$J,0))</f>
        <v>#N/A</v>
      </c>
      <c r="X1740" s="171">
        <f t="shared" ca="1" si="81"/>
        <v>0</v>
      </c>
      <c r="AB1740" s="171" t="str">
        <f t="shared" ca="1" si="82"/>
        <v/>
      </c>
    </row>
    <row r="1741" spans="1:28" s="171" customFormat="1" ht="20.45">
      <c r="A1741" s="156"/>
      <c r="B1741" s="150" t="str">
        <f ca="1">IF(LEN(A1741)=0,"",INDEX('Smelter Look-up'!$A:$A,MATCH($A1741,'Smelter Look-up'!$E:$E,0)))</f>
        <v/>
      </c>
      <c r="C1741" s="153" t="str">
        <f ca="1">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 ca="1">IF(C1741="",NA(),MATCH($B1741&amp;$C1741,'Smelter Look-up'!$J:$J,0))</f>
        <v>#N/A</v>
      </c>
      <c r="X1741" s="171">
        <f t="shared" ca="1" si="81"/>
        <v>0</v>
      </c>
      <c r="AB1741" s="171" t="str">
        <f t="shared" ca="1" si="82"/>
        <v/>
      </c>
    </row>
    <row r="1742" spans="1:28" s="171" customFormat="1" ht="20.45">
      <c r="A1742" s="156"/>
      <c r="B1742" s="150" t="str">
        <f ca="1">IF(LEN(A1742)=0,"",INDEX('Smelter Look-up'!$A:$A,MATCH($A1742,'Smelter Look-up'!$E:$E,0)))</f>
        <v/>
      </c>
      <c r="C1742" s="153" t="str">
        <f ca="1">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 ca="1">IF(C1742="",NA(),MATCH($B1742&amp;$C1742,'Smelter Look-up'!$J:$J,0))</f>
        <v>#N/A</v>
      </c>
      <c r="X1742" s="171">
        <f t="shared" ca="1" si="81"/>
        <v>0</v>
      </c>
      <c r="AB1742" s="171" t="str">
        <f t="shared" ca="1" si="82"/>
        <v/>
      </c>
    </row>
    <row r="1743" spans="1:28" s="171" customFormat="1" ht="20.45">
      <c r="A1743" s="156"/>
      <c r="B1743" s="150" t="str">
        <f ca="1">IF(LEN(A1743)=0,"",INDEX('Smelter Look-up'!$A:$A,MATCH($A1743,'Smelter Look-up'!$E:$E,0)))</f>
        <v/>
      </c>
      <c r="C1743" s="153" t="str">
        <f ca="1">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 ca="1">IF(C1743="",NA(),MATCH($B1743&amp;$C1743,'Smelter Look-up'!$J:$J,0))</f>
        <v>#N/A</v>
      </c>
      <c r="X1743" s="171">
        <f t="shared" ca="1" si="81"/>
        <v>0</v>
      </c>
      <c r="AB1743" s="171" t="str">
        <f t="shared" ca="1" si="82"/>
        <v/>
      </c>
    </row>
    <row r="1744" spans="1:28" s="171" customFormat="1" ht="20.45">
      <c r="A1744" s="156"/>
      <c r="B1744" s="150" t="str">
        <f ca="1">IF(LEN(A1744)=0,"",INDEX('Smelter Look-up'!$A:$A,MATCH($A1744,'Smelter Look-up'!$E:$E,0)))</f>
        <v/>
      </c>
      <c r="C1744" s="153" t="str">
        <f ca="1">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 ca="1">IF(C1744="",NA(),MATCH($B1744&amp;$C1744,'Smelter Look-up'!$J:$J,0))</f>
        <v>#N/A</v>
      </c>
      <c r="X1744" s="171">
        <f t="shared" ca="1" si="81"/>
        <v>0</v>
      </c>
      <c r="AB1744" s="171" t="str">
        <f t="shared" ca="1" si="82"/>
        <v/>
      </c>
    </row>
    <row r="1745" spans="1:28" s="171" customFormat="1" ht="20.45">
      <c r="A1745" s="156"/>
      <c r="B1745" s="150" t="str">
        <f ca="1">IF(LEN(A1745)=0,"",INDEX('Smelter Look-up'!$A:$A,MATCH($A1745,'Smelter Look-up'!$E:$E,0)))</f>
        <v/>
      </c>
      <c r="C1745" s="153" t="str">
        <f ca="1">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 ca="1">IF(C1745="",NA(),MATCH($B1745&amp;$C1745,'Smelter Look-up'!$J:$J,0))</f>
        <v>#N/A</v>
      </c>
      <c r="X1745" s="171">
        <f t="shared" ca="1" si="81"/>
        <v>0</v>
      </c>
      <c r="AB1745" s="171" t="str">
        <f t="shared" ca="1" si="82"/>
        <v/>
      </c>
    </row>
    <row r="1746" spans="1:28" s="171" customFormat="1" ht="20.45">
      <c r="A1746" s="156"/>
      <c r="B1746" s="150" t="str">
        <f ca="1">IF(LEN(A1746)=0,"",INDEX('Smelter Look-up'!$A:$A,MATCH($A1746,'Smelter Look-up'!$E:$E,0)))</f>
        <v/>
      </c>
      <c r="C1746" s="153" t="str">
        <f ca="1">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 ca="1">IF(C1746="",NA(),MATCH($B1746&amp;$C1746,'Smelter Look-up'!$J:$J,0))</f>
        <v>#N/A</v>
      </c>
      <c r="X1746" s="171">
        <f t="shared" ca="1" si="81"/>
        <v>0</v>
      </c>
      <c r="AB1746" s="171" t="str">
        <f t="shared" ca="1" si="82"/>
        <v/>
      </c>
    </row>
    <row r="1747" spans="1:28" s="171" customFormat="1" ht="20.45">
      <c r="A1747" s="156"/>
      <c r="B1747" s="150" t="str">
        <f ca="1">IF(LEN(A1747)=0,"",INDEX('Smelter Look-up'!$A:$A,MATCH($A1747,'Smelter Look-up'!$E:$E,0)))</f>
        <v/>
      </c>
      <c r="C1747" s="153" t="str">
        <f ca="1">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 ca="1">IF(C1747="",NA(),MATCH($B1747&amp;$C1747,'Smelter Look-up'!$J:$J,0))</f>
        <v>#N/A</v>
      </c>
      <c r="X1747" s="171">
        <f t="shared" ca="1" si="81"/>
        <v>0</v>
      </c>
      <c r="AB1747" s="171" t="str">
        <f t="shared" ca="1" si="82"/>
        <v/>
      </c>
    </row>
    <row r="1748" spans="1:28" s="171" customFormat="1" ht="20.45">
      <c r="A1748" s="156"/>
      <c r="B1748" s="150" t="str">
        <f ca="1">IF(LEN(A1748)=0,"",INDEX('Smelter Look-up'!$A:$A,MATCH($A1748,'Smelter Look-up'!$E:$E,0)))</f>
        <v/>
      </c>
      <c r="C1748" s="153" t="str">
        <f ca="1">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 ca="1">IF(C1748="",NA(),MATCH($B1748&amp;$C1748,'Smelter Look-up'!$J:$J,0))</f>
        <v>#N/A</v>
      </c>
      <c r="X1748" s="171">
        <f t="shared" ca="1" si="81"/>
        <v>0</v>
      </c>
      <c r="AB1748" s="171" t="str">
        <f t="shared" ca="1" si="82"/>
        <v/>
      </c>
    </row>
    <row r="1749" spans="1:28" s="171" customFormat="1" ht="20.45">
      <c r="A1749" s="156"/>
      <c r="B1749" s="150" t="str">
        <f ca="1">IF(LEN(A1749)=0,"",INDEX('Smelter Look-up'!$A:$A,MATCH($A1749,'Smelter Look-up'!$E:$E,0)))</f>
        <v/>
      </c>
      <c r="C1749" s="153" t="str">
        <f ca="1">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 ca="1">IF(C1749="",NA(),MATCH($B1749&amp;$C1749,'Smelter Look-up'!$J:$J,0))</f>
        <v>#N/A</v>
      </c>
      <c r="X1749" s="171">
        <f t="shared" ca="1" si="81"/>
        <v>0</v>
      </c>
      <c r="AB1749" s="171" t="str">
        <f t="shared" ca="1" si="82"/>
        <v/>
      </c>
    </row>
    <row r="1750" spans="1:28" s="171" customFormat="1" ht="20.45">
      <c r="A1750" s="156"/>
      <c r="B1750" s="150" t="str">
        <f ca="1">IF(LEN(A1750)=0,"",INDEX('Smelter Look-up'!$A:$A,MATCH($A1750,'Smelter Look-up'!$E:$E,0)))</f>
        <v/>
      </c>
      <c r="C1750" s="153" t="str">
        <f ca="1">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 ca="1">IF(C1750="",NA(),MATCH($B1750&amp;$C1750,'Smelter Look-up'!$J:$J,0))</f>
        <v>#N/A</v>
      </c>
      <c r="X1750" s="171">
        <f t="shared" ca="1" si="81"/>
        <v>0</v>
      </c>
      <c r="AB1750" s="171" t="str">
        <f t="shared" ca="1" si="82"/>
        <v/>
      </c>
    </row>
    <row r="1751" spans="1:28" s="171" customFormat="1" ht="20.45">
      <c r="A1751" s="156"/>
      <c r="B1751" s="150" t="str">
        <f ca="1">IF(LEN(A1751)=0,"",INDEX('Smelter Look-up'!$A:$A,MATCH($A1751,'Smelter Look-up'!$E:$E,0)))</f>
        <v/>
      </c>
      <c r="C1751" s="153" t="str">
        <f ca="1">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 ca="1">IF(C1751="",NA(),MATCH($B1751&amp;$C1751,'Smelter Look-up'!$J:$J,0))</f>
        <v>#N/A</v>
      </c>
      <c r="X1751" s="171">
        <f t="shared" ca="1" si="81"/>
        <v>0</v>
      </c>
      <c r="AB1751" s="171" t="str">
        <f t="shared" ca="1" si="82"/>
        <v/>
      </c>
    </row>
    <row r="1752" spans="1:28" s="171" customFormat="1" ht="20.45">
      <c r="A1752" s="156"/>
      <c r="B1752" s="150" t="str">
        <f ca="1">IF(LEN(A1752)=0,"",INDEX('Smelter Look-up'!$A:$A,MATCH($A1752,'Smelter Look-up'!$E:$E,0)))</f>
        <v/>
      </c>
      <c r="C1752" s="153" t="str">
        <f ca="1">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 ca="1">IF(C1752="",NA(),MATCH($B1752&amp;$C1752,'Smelter Look-up'!$J:$J,0))</f>
        <v>#N/A</v>
      </c>
      <c r="X1752" s="171">
        <f t="shared" ca="1" si="81"/>
        <v>0</v>
      </c>
      <c r="AB1752" s="171" t="str">
        <f t="shared" ca="1" si="82"/>
        <v/>
      </c>
    </row>
    <row r="1753" spans="1:28" s="171" customFormat="1" ht="20.45">
      <c r="A1753" s="156"/>
      <c r="B1753" s="150" t="str">
        <f ca="1">IF(LEN(A1753)=0,"",INDEX('Smelter Look-up'!$A:$A,MATCH($A1753,'Smelter Look-up'!$E:$E,0)))</f>
        <v/>
      </c>
      <c r="C1753" s="153" t="str">
        <f ca="1">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 ca="1">IF(C1753="",NA(),MATCH($B1753&amp;$C1753,'Smelter Look-up'!$J:$J,0))</f>
        <v>#N/A</v>
      </c>
      <c r="X1753" s="171">
        <f t="shared" ca="1" si="81"/>
        <v>0</v>
      </c>
      <c r="AB1753" s="171" t="str">
        <f t="shared" ca="1" si="82"/>
        <v/>
      </c>
    </row>
    <row r="1754" spans="1:28" s="171" customFormat="1" ht="20.45">
      <c r="A1754" s="156"/>
      <c r="B1754" s="150" t="str">
        <f ca="1">IF(LEN(A1754)=0,"",INDEX('Smelter Look-up'!$A:$A,MATCH($A1754,'Smelter Look-up'!$E:$E,0)))</f>
        <v/>
      </c>
      <c r="C1754" s="153" t="str">
        <f ca="1">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 ca="1">IF(C1754="",NA(),MATCH($B1754&amp;$C1754,'Smelter Look-up'!$J:$J,0))</f>
        <v>#N/A</v>
      </c>
      <c r="X1754" s="171">
        <f t="shared" ca="1" si="81"/>
        <v>0</v>
      </c>
      <c r="AB1754" s="171" t="str">
        <f t="shared" ca="1" si="82"/>
        <v/>
      </c>
    </row>
    <row r="1755" spans="1:28" s="171" customFormat="1" ht="20.45">
      <c r="A1755" s="156"/>
      <c r="B1755" s="150" t="str">
        <f ca="1">IF(LEN(A1755)=0,"",INDEX('Smelter Look-up'!$A:$A,MATCH($A1755,'Smelter Look-up'!$E:$E,0)))</f>
        <v/>
      </c>
      <c r="C1755" s="153" t="str">
        <f ca="1">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 ca="1">IF(C1755="",NA(),MATCH($B1755&amp;$C1755,'Smelter Look-up'!$J:$J,0))</f>
        <v>#N/A</v>
      </c>
      <c r="X1755" s="171">
        <f t="shared" ca="1" si="81"/>
        <v>0</v>
      </c>
      <c r="AB1755" s="171" t="str">
        <f t="shared" ca="1" si="82"/>
        <v/>
      </c>
    </row>
    <row r="1756" spans="1:28" s="171" customFormat="1" ht="20.45">
      <c r="A1756" s="156"/>
      <c r="B1756" s="150" t="str">
        <f ca="1">IF(LEN(A1756)=0,"",INDEX('Smelter Look-up'!$A:$A,MATCH($A1756,'Smelter Look-up'!$E:$E,0)))</f>
        <v/>
      </c>
      <c r="C1756" s="153" t="str">
        <f ca="1">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 ca="1">IF(C1756="",NA(),MATCH($B1756&amp;$C1756,'Smelter Look-up'!$J:$J,0))</f>
        <v>#N/A</v>
      </c>
      <c r="X1756" s="171">
        <f t="shared" ca="1" si="81"/>
        <v>0</v>
      </c>
      <c r="AB1756" s="171" t="str">
        <f t="shared" ca="1" si="82"/>
        <v/>
      </c>
    </row>
    <row r="1757" spans="1:28" s="171" customFormat="1" ht="20.45">
      <c r="A1757" s="156"/>
      <c r="B1757" s="150" t="str">
        <f ca="1">IF(LEN(A1757)=0,"",INDEX('Smelter Look-up'!$A:$A,MATCH($A1757,'Smelter Look-up'!$E:$E,0)))</f>
        <v/>
      </c>
      <c r="C1757" s="153" t="str">
        <f ca="1">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 ca="1">IF(C1757="",NA(),MATCH($B1757&amp;$C1757,'Smelter Look-up'!$J:$J,0))</f>
        <v>#N/A</v>
      </c>
      <c r="X1757" s="171">
        <f t="shared" ca="1" si="81"/>
        <v>0</v>
      </c>
      <c r="AB1757" s="171" t="str">
        <f t="shared" ca="1" si="82"/>
        <v/>
      </c>
    </row>
    <row r="1758" spans="1:28" s="171" customFormat="1" ht="20.45">
      <c r="A1758" s="156"/>
      <c r="B1758" s="150" t="str">
        <f ca="1">IF(LEN(A1758)=0,"",INDEX('Smelter Look-up'!$A:$A,MATCH($A1758,'Smelter Look-up'!$E:$E,0)))</f>
        <v/>
      </c>
      <c r="C1758" s="153" t="str">
        <f ca="1">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 ca="1">IF(C1758="",NA(),MATCH($B1758&amp;$C1758,'Smelter Look-up'!$J:$J,0))</f>
        <v>#N/A</v>
      </c>
      <c r="X1758" s="171">
        <f t="shared" ca="1" si="81"/>
        <v>0</v>
      </c>
      <c r="AB1758" s="171" t="str">
        <f t="shared" ca="1" si="82"/>
        <v/>
      </c>
    </row>
    <row r="1759" spans="1:28" s="171" customFormat="1" ht="20.45">
      <c r="A1759" s="156"/>
      <c r="B1759" s="150" t="str">
        <f ca="1">IF(LEN(A1759)=0,"",INDEX('Smelter Look-up'!$A:$A,MATCH($A1759,'Smelter Look-up'!$E:$E,0)))</f>
        <v/>
      </c>
      <c r="C1759" s="153" t="str">
        <f ca="1">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 ca="1">IF(C1759="",NA(),MATCH($B1759&amp;$C1759,'Smelter Look-up'!$J:$J,0))</f>
        <v>#N/A</v>
      </c>
      <c r="X1759" s="171">
        <f t="shared" ca="1" si="81"/>
        <v>0</v>
      </c>
      <c r="AB1759" s="171" t="str">
        <f t="shared" ca="1" si="82"/>
        <v/>
      </c>
    </row>
    <row r="1760" spans="1:28" s="171" customFormat="1" ht="20.45">
      <c r="A1760" s="156"/>
      <c r="B1760" s="150" t="str">
        <f ca="1">IF(LEN(A1760)=0,"",INDEX('Smelter Look-up'!$A:$A,MATCH($A1760,'Smelter Look-up'!$E:$E,0)))</f>
        <v/>
      </c>
      <c r="C1760" s="153" t="str">
        <f ca="1">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 ca="1">IF(C1760="",NA(),MATCH($B1760&amp;$C1760,'Smelter Look-up'!$J:$J,0))</f>
        <v>#N/A</v>
      </c>
      <c r="X1760" s="171">
        <f t="shared" ca="1" si="81"/>
        <v>0</v>
      </c>
      <c r="AB1760" s="171" t="str">
        <f t="shared" ca="1" si="82"/>
        <v/>
      </c>
    </row>
    <row r="1761" spans="1:28" s="171" customFormat="1" ht="20.45">
      <c r="A1761" s="156"/>
      <c r="B1761" s="150" t="str">
        <f ca="1">IF(LEN(A1761)=0,"",INDEX('Smelter Look-up'!$A:$A,MATCH($A1761,'Smelter Look-up'!$E:$E,0)))</f>
        <v/>
      </c>
      <c r="C1761" s="153" t="str">
        <f ca="1">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 ca="1">IF(C1761="",NA(),MATCH($B1761&amp;$C1761,'Smelter Look-up'!$J:$J,0))</f>
        <v>#N/A</v>
      </c>
      <c r="X1761" s="171">
        <f t="shared" ca="1" si="81"/>
        <v>0</v>
      </c>
      <c r="AB1761" s="171" t="str">
        <f t="shared" ca="1" si="82"/>
        <v/>
      </c>
    </row>
    <row r="1762" spans="1:28" s="171" customFormat="1" ht="20.45">
      <c r="A1762" s="156"/>
      <c r="B1762" s="150" t="str">
        <f ca="1">IF(LEN(A1762)=0,"",INDEX('Smelter Look-up'!$A:$A,MATCH($A1762,'Smelter Look-up'!$E:$E,0)))</f>
        <v/>
      </c>
      <c r="C1762" s="153" t="str">
        <f ca="1">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 ca="1">IF(C1762="",NA(),MATCH($B1762&amp;$C1762,'Smelter Look-up'!$J:$J,0))</f>
        <v>#N/A</v>
      </c>
      <c r="X1762" s="171">
        <f t="shared" ca="1" si="81"/>
        <v>0</v>
      </c>
      <c r="AB1762" s="171" t="str">
        <f t="shared" ca="1" si="82"/>
        <v/>
      </c>
    </row>
    <row r="1763" spans="1:28" s="171" customFormat="1" ht="20.45">
      <c r="A1763" s="156"/>
      <c r="B1763" s="150" t="str">
        <f ca="1">IF(LEN(A1763)=0,"",INDEX('Smelter Look-up'!$A:$A,MATCH($A1763,'Smelter Look-up'!$E:$E,0)))</f>
        <v/>
      </c>
      <c r="C1763" s="153" t="str">
        <f ca="1">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 ca="1">IF(C1763="",NA(),MATCH($B1763&amp;$C1763,'Smelter Look-up'!$J:$J,0))</f>
        <v>#N/A</v>
      </c>
      <c r="X1763" s="171">
        <f t="shared" ca="1" si="81"/>
        <v>0</v>
      </c>
      <c r="AB1763" s="171" t="str">
        <f t="shared" ca="1" si="82"/>
        <v/>
      </c>
    </row>
    <row r="1764" spans="1:28" s="171" customFormat="1" ht="20.45">
      <c r="A1764" s="156"/>
      <c r="B1764" s="150" t="str">
        <f ca="1">IF(LEN(A1764)=0,"",INDEX('Smelter Look-up'!$A:$A,MATCH($A1764,'Smelter Look-up'!$E:$E,0)))</f>
        <v/>
      </c>
      <c r="C1764" s="153" t="str">
        <f ca="1">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 ca="1">IF(C1764="",NA(),MATCH($B1764&amp;$C1764,'Smelter Look-up'!$J:$J,0))</f>
        <v>#N/A</v>
      </c>
      <c r="X1764" s="171">
        <f t="shared" ca="1" si="81"/>
        <v>0</v>
      </c>
      <c r="AB1764" s="171" t="str">
        <f t="shared" ca="1" si="82"/>
        <v/>
      </c>
    </row>
    <row r="1765" spans="1:28" s="171" customFormat="1" ht="20.45">
      <c r="A1765" s="156"/>
      <c r="B1765" s="150" t="str">
        <f ca="1">IF(LEN(A1765)=0,"",INDEX('Smelter Look-up'!$A:$A,MATCH($A1765,'Smelter Look-up'!$E:$E,0)))</f>
        <v/>
      </c>
      <c r="C1765" s="153" t="str">
        <f ca="1">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 ca="1">IF(C1765="",NA(),MATCH($B1765&amp;$C1765,'Smelter Look-up'!$J:$J,0))</f>
        <v>#N/A</v>
      </c>
      <c r="X1765" s="171">
        <f t="shared" ca="1" si="81"/>
        <v>0</v>
      </c>
      <c r="AB1765" s="171" t="str">
        <f t="shared" ca="1" si="82"/>
        <v/>
      </c>
    </row>
    <row r="1766" spans="1:28" s="171" customFormat="1" ht="20.45">
      <c r="A1766" s="156"/>
      <c r="B1766" s="150" t="str">
        <f ca="1">IF(LEN(A1766)=0,"",INDEX('Smelter Look-up'!$A:$A,MATCH($A1766,'Smelter Look-up'!$E:$E,0)))</f>
        <v/>
      </c>
      <c r="C1766" s="153" t="str">
        <f ca="1">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 ca="1">IF(C1766="",NA(),MATCH($B1766&amp;$C1766,'Smelter Look-up'!$J:$J,0))</f>
        <v>#N/A</v>
      </c>
      <c r="X1766" s="171">
        <f t="shared" ca="1" si="81"/>
        <v>0</v>
      </c>
      <c r="AB1766" s="171" t="str">
        <f t="shared" ca="1" si="82"/>
        <v/>
      </c>
    </row>
    <row r="1767" spans="1:28" s="171" customFormat="1" ht="20.45">
      <c r="A1767" s="156"/>
      <c r="B1767" s="150" t="str">
        <f ca="1">IF(LEN(A1767)=0,"",INDEX('Smelter Look-up'!$A:$A,MATCH($A1767,'Smelter Look-up'!$E:$E,0)))</f>
        <v/>
      </c>
      <c r="C1767" s="153" t="str">
        <f ca="1">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 ca="1">IF(C1767="",NA(),MATCH($B1767&amp;$C1767,'Smelter Look-up'!$J:$J,0))</f>
        <v>#N/A</v>
      </c>
      <c r="X1767" s="171">
        <f t="shared" ca="1" si="81"/>
        <v>0</v>
      </c>
      <c r="AB1767" s="171" t="str">
        <f t="shared" ca="1" si="82"/>
        <v/>
      </c>
    </row>
    <row r="1768" spans="1:28" s="171" customFormat="1" ht="20.45">
      <c r="A1768" s="156"/>
      <c r="B1768" s="150" t="str">
        <f ca="1">IF(LEN(A1768)=0,"",INDEX('Smelter Look-up'!$A:$A,MATCH($A1768,'Smelter Look-up'!$E:$E,0)))</f>
        <v/>
      </c>
      <c r="C1768" s="153" t="str">
        <f ca="1">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 ca="1">IF(C1768="",NA(),MATCH($B1768&amp;$C1768,'Smelter Look-up'!$J:$J,0))</f>
        <v>#N/A</v>
      </c>
      <c r="X1768" s="171">
        <f t="shared" ca="1" si="81"/>
        <v>0</v>
      </c>
      <c r="AB1768" s="171" t="str">
        <f t="shared" ca="1" si="82"/>
        <v/>
      </c>
    </row>
    <row r="1769" spans="1:28" s="171" customFormat="1" ht="20.45">
      <c r="A1769" s="156"/>
      <c r="B1769" s="150" t="str">
        <f ca="1">IF(LEN(A1769)=0,"",INDEX('Smelter Look-up'!$A:$A,MATCH($A1769,'Smelter Look-up'!$E:$E,0)))</f>
        <v/>
      </c>
      <c r="C1769" s="153" t="str">
        <f ca="1">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 ca="1">IF(C1769="",NA(),MATCH($B1769&amp;$C1769,'Smelter Look-up'!$J:$J,0))</f>
        <v>#N/A</v>
      </c>
      <c r="X1769" s="171">
        <f t="shared" ca="1" si="81"/>
        <v>0</v>
      </c>
      <c r="AB1769" s="171" t="str">
        <f t="shared" ca="1" si="82"/>
        <v/>
      </c>
    </row>
    <row r="1770" spans="1:28" s="171" customFormat="1" ht="20.45">
      <c r="A1770" s="156"/>
      <c r="B1770" s="150" t="str">
        <f ca="1">IF(LEN(A1770)=0,"",INDEX('Smelter Look-up'!$A:$A,MATCH($A1770,'Smelter Look-up'!$E:$E,0)))</f>
        <v/>
      </c>
      <c r="C1770" s="153" t="str">
        <f ca="1">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 ca="1">IF(C1770="",NA(),MATCH($B1770&amp;$C1770,'Smelter Look-up'!$J:$J,0))</f>
        <v>#N/A</v>
      </c>
      <c r="X1770" s="171">
        <f t="shared" ca="1" si="81"/>
        <v>0</v>
      </c>
      <c r="AB1770" s="171" t="str">
        <f t="shared" ca="1" si="82"/>
        <v/>
      </c>
    </row>
    <row r="1771" spans="1:28" s="171" customFormat="1" ht="20.45">
      <c r="A1771" s="156"/>
      <c r="B1771" s="150" t="str">
        <f ca="1">IF(LEN(A1771)=0,"",INDEX('Smelter Look-up'!$A:$A,MATCH($A1771,'Smelter Look-up'!$E:$E,0)))</f>
        <v/>
      </c>
      <c r="C1771" s="153" t="str">
        <f ca="1">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 ca="1">IF(C1771="",NA(),MATCH($B1771&amp;$C1771,'Smelter Look-up'!$J:$J,0))</f>
        <v>#N/A</v>
      </c>
      <c r="X1771" s="171">
        <f t="shared" ca="1" si="81"/>
        <v>0</v>
      </c>
      <c r="AB1771" s="171" t="str">
        <f t="shared" ca="1" si="82"/>
        <v/>
      </c>
    </row>
    <row r="1772" spans="1:28" s="171" customFormat="1" ht="20.45">
      <c r="A1772" s="156"/>
      <c r="B1772" s="150" t="str">
        <f ca="1">IF(LEN(A1772)=0,"",INDEX('Smelter Look-up'!$A:$A,MATCH($A1772,'Smelter Look-up'!$E:$E,0)))</f>
        <v/>
      </c>
      <c r="C1772" s="153" t="str">
        <f ca="1">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 ca="1">IF(C1772="",NA(),MATCH($B1772&amp;$C1772,'Smelter Look-up'!$J:$J,0))</f>
        <v>#N/A</v>
      </c>
      <c r="X1772" s="171">
        <f t="shared" ca="1" si="81"/>
        <v>0</v>
      </c>
      <c r="AB1772" s="171" t="str">
        <f t="shared" ca="1" si="82"/>
        <v/>
      </c>
    </row>
    <row r="1773" spans="1:28" s="171" customFormat="1" ht="20.45">
      <c r="A1773" s="156"/>
      <c r="B1773" s="150" t="str">
        <f ca="1">IF(LEN(A1773)=0,"",INDEX('Smelter Look-up'!$A:$A,MATCH($A1773,'Smelter Look-up'!$E:$E,0)))</f>
        <v/>
      </c>
      <c r="C1773" s="153" t="str">
        <f ca="1">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 ca="1">IF(C1773="",NA(),MATCH($B1773&amp;$C1773,'Smelter Look-up'!$J:$J,0))</f>
        <v>#N/A</v>
      </c>
      <c r="X1773" s="171">
        <f t="shared" ca="1" si="81"/>
        <v>0</v>
      </c>
      <c r="AB1773" s="171" t="str">
        <f t="shared" ca="1" si="82"/>
        <v/>
      </c>
    </row>
    <row r="1774" spans="1:28" s="171" customFormat="1" ht="20.45">
      <c r="A1774" s="156"/>
      <c r="B1774" s="150" t="str">
        <f ca="1">IF(LEN(A1774)=0,"",INDEX('Smelter Look-up'!$A:$A,MATCH($A1774,'Smelter Look-up'!$E:$E,0)))</f>
        <v/>
      </c>
      <c r="C1774" s="153" t="str">
        <f ca="1">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 ca="1">IF(C1774="",NA(),MATCH($B1774&amp;$C1774,'Smelter Look-up'!$J:$J,0))</f>
        <v>#N/A</v>
      </c>
      <c r="X1774" s="171">
        <f t="shared" ca="1" si="81"/>
        <v>0</v>
      </c>
      <c r="AB1774" s="171" t="str">
        <f t="shared" ca="1" si="82"/>
        <v/>
      </c>
    </row>
    <row r="1775" spans="1:28" s="171" customFormat="1" ht="20.45">
      <c r="A1775" s="156"/>
      <c r="B1775" s="150" t="str">
        <f ca="1">IF(LEN(A1775)=0,"",INDEX('Smelter Look-up'!$A:$A,MATCH($A1775,'Smelter Look-up'!$E:$E,0)))</f>
        <v/>
      </c>
      <c r="C1775" s="153" t="str">
        <f ca="1">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 ca="1">IF(C1775="",NA(),MATCH($B1775&amp;$C1775,'Smelter Look-up'!$J:$J,0))</f>
        <v>#N/A</v>
      </c>
      <c r="X1775" s="171">
        <f t="shared" ca="1" si="81"/>
        <v>0</v>
      </c>
      <c r="AB1775" s="171" t="str">
        <f t="shared" ca="1" si="82"/>
        <v/>
      </c>
    </row>
    <row r="1776" spans="1:28" s="171" customFormat="1" ht="20.45">
      <c r="A1776" s="156"/>
      <c r="B1776" s="150" t="str">
        <f ca="1">IF(LEN(A1776)=0,"",INDEX('Smelter Look-up'!$A:$A,MATCH($A1776,'Smelter Look-up'!$E:$E,0)))</f>
        <v/>
      </c>
      <c r="C1776" s="153" t="str">
        <f ca="1">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 ca="1">IF(C1776="",NA(),MATCH($B1776&amp;$C1776,'Smelter Look-up'!$J:$J,0))</f>
        <v>#N/A</v>
      </c>
      <c r="X1776" s="171">
        <f t="shared" ca="1" si="81"/>
        <v>0</v>
      </c>
      <c r="AB1776" s="171" t="str">
        <f t="shared" ca="1" si="82"/>
        <v/>
      </c>
    </row>
    <row r="1777" spans="1:28" s="171" customFormat="1" ht="20.45">
      <c r="A1777" s="156"/>
      <c r="B1777" s="150" t="str">
        <f ca="1">IF(LEN(A1777)=0,"",INDEX('Smelter Look-up'!$A:$A,MATCH($A1777,'Smelter Look-up'!$E:$E,0)))</f>
        <v/>
      </c>
      <c r="C1777" s="153" t="str">
        <f ca="1">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 ca="1">IF(C1777="",NA(),MATCH($B1777&amp;$C1777,'Smelter Look-up'!$J:$J,0))</f>
        <v>#N/A</v>
      </c>
      <c r="X1777" s="171">
        <f t="shared" ca="1" si="81"/>
        <v>0</v>
      </c>
      <c r="AB1777" s="171" t="str">
        <f t="shared" ca="1" si="82"/>
        <v/>
      </c>
    </row>
    <row r="1778" spans="1:28" s="171" customFormat="1" ht="20.45">
      <c r="A1778" s="156"/>
      <c r="B1778" s="150" t="str">
        <f ca="1">IF(LEN(A1778)=0,"",INDEX('Smelter Look-up'!$A:$A,MATCH($A1778,'Smelter Look-up'!$E:$E,0)))</f>
        <v/>
      </c>
      <c r="C1778" s="153" t="str">
        <f ca="1">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 ca="1">IF(C1778="",NA(),MATCH($B1778&amp;$C1778,'Smelter Look-up'!$J:$J,0))</f>
        <v>#N/A</v>
      </c>
      <c r="X1778" s="171">
        <f t="shared" ca="1" si="81"/>
        <v>0</v>
      </c>
      <c r="AB1778" s="171" t="str">
        <f t="shared" ca="1" si="82"/>
        <v/>
      </c>
    </row>
    <row r="1779" spans="1:28" s="171" customFormat="1" ht="20.45">
      <c r="A1779" s="156"/>
      <c r="B1779" s="150" t="str">
        <f ca="1">IF(LEN(A1779)=0,"",INDEX('Smelter Look-up'!$A:$A,MATCH($A1779,'Smelter Look-up'!$E:$E,0)))</f>
        <v/>
      </c>
      <c r="C1779" s="153" t="str">
        <f ca="1">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 ca="1">IF(C1779="",NA(),MATCH($B1779&amp;$C1779,'Smelter Look-up'!$J:$J,0))</f>
        <v>#N/A</v>
      </c>
      <c r="X1779" s="171">
        <f t="shared" ca="1" si="81"/>
        <v>0</v>
      </c>
      <c r="AB1779" s="171" t="str">
        <f t="shared" ca="1" si="82"/>
        <v/>
      </c>
    </row>
    <row r="1780" spans="1:28" s="171" customFormat="1" ht="20.45">
      <c r="A1780" s="156"/>
      <c r="B1780" s="150" t="str">
        <f ca="1">IF(LEN(A1780)=0,"",INDEX('Smelter Look-up'!$A:$A,MATCH($A1780,'Smelter Look-up'!$E:$E,0)))</f>
        <v/>
      </c>
      <c r="C1780" s="153" t="str">
        <f ca="1">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 ca="1">IF(C1780="",NA(),MATCH($B1780&amp;$C1780,'Smelter Look-up'!$J:$J,0))</f>
        <v>#N/A</v>
      </c>
      <c r="X1780" s="171">
        <f t="shared" ca="1" si="81"/>
        <v>0</v>
      </c>
      <c r="AB1780" s="171" t="str">
        <f t="shared" ca="1" si="82"/>
        <v/>
      </c>
    </row>
    <row r="1781" spans="1:28" s="171" customFormat="1" ht="20.45">
      <c r="A1781" s="156"/>
      <c r="B1781" s="150" t="str">
        <f ca="1">IF(LEN(A1781)=0,"",INDEX('Smelter Look-up'!$A:$A,MATCH($A1781,'Smelter Look-up'!$E:$E,0)))</f>
        <v/>
      </c>
      <c r="C1781" s="153" t="str">
        <f ca="1">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 ca="1">IF(C1781="",NA(),MATCH($B1781&amp;$C1781,'Smelter Look-up'!$J:$J,0))</f>
        <v>#N/A</v>
      </c>
      <c r="X1781" s="171">
        <f t="shared" ca="1" si="81"/>
        <v>0</v>
      </c>
      <c r="AB1781" s="171" t="str">
        <f t="shared" ca="1" si="82"/>
        <v/>
      </c>
    </row>
    <row r="1782" spans="1:28" s="171" customFormat="1" ht="20.45">
      <c r="A1782" s="156"/>
      <c r="B1782" s="150" t="str">
        <f ca="1">IF(LEN(A1782)=0,"",INDEX('Smelter Look-up'!$A:$A,MATCH($A1782,'Smelter Look-up'!$E:$E,0)))</f>
        <v/>
      </c>
      <c r="C1782" s="153" t="str">
        <f ca="1">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 ca="1">IF(C1782="",NA(),MATCH($B1782&amp;$C1782,'Smelter Look-up'!$J:$J,0))</f>
        <v>#N/A</v>
      </c>
      <c r="X1782" s="171">
        <f t="shared" ca="1" si="81"/>
        <v>0</v>
      </c>
      <c r="AB1782" s="171" t="str">
        <f t="shared" ca="1" si="82"/>
        <v/>
      </c>
    </row>
    <row r="1783" spans="1:28" s="171" customFormat="1" ht="20.45">
      <c r="A1783" s="156"/>
      <c r="B1783" s="150" t="str">
        <f ca="1">IF(LEN(A1783)=0,"",INDEX('Smelter Look-up'!$A:$A,MATCH($A1783,'Smelter Look-up'!$E:$E,0)))</f>
        <v/>
      </c>
      <c r="C1783" s="153" t="str">
        <f ca="1">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 ca="1">IF(C1783="",NA(),MATCH($B1783&amp;$C1783,'Smelter Look-up'!$J:$J,0))</f>
        <v>#N/A</v>
      </c>
      <c r="X1783" s="171">
        <f t="shared" ca="1" si="81"/>
        <v>0</v>
      </c>
      <c r="AB1783" s="171" t="str">
        <f t="shared" ca="1" si="82"/>
        <v/>
      </c>
    </row>
    <row r="1784" spans="1:28" s="171" customFormat="1" ht="20.45">
      <c r="A1784" s="156"/>
      <c r="B1784" s="150" t="str">
        <f ca="1">IF(LEN(A1784)=0,"",INDEX('Smelter Look-up'!$A:$A,MATCH($A1784,'Smelter Look-up'!$E:$E,0)))</f>
        <v/>
      </c>
      <c r="C1784" s="153" t="str">
        <f ca="1">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 ca="1">IF(C1784="",NA(),MATCH($B1784&amp;$C1784,'Smelter Look-up'!$J:$J,0))</f>
        <v>#N/A</v>
      </c>
      <c r="X1784" s="171">
        <f t="shared" ca="1" si="81"/>
        <v>0</v>
      </c>
      <c r="AB1784" s="171" t="str">
        <f t="shared" ca="1" si="82"/>
        <v/>
      </c>
    </row>
    <row r="1785" spans="1:28" s="171" customFormat="1" ht="20.45">
      <c r="A1785" s="156"/>
      <c r="B1785" s="150" t="str">
        <f ca="1">IF(LEN(A1785)=0,"",INDEX('Smelter Look-up'!$A:$A,MATCH($A1785,'Smelter Look-up'!$E:$E,0)))</f>
        <v/>
      </c>
      <c r="C1785" s="153" t="str">
        <f ca="1">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 ca="1">IF(C1785="",NA(),MATCH($B1785&amp;$C1785,'Smelter Look-up'!$J:$J,0))</f>
        <v>#N/A</v>
      </c>
      <c r="X1785" s="171">
        <f t="shared" ca="1" si="81"/>
        <v>0</v>
      </c>
      <c r="AB1785" s="171" t="str">
        <f t="shared" ca="1" si="82"/>
        <v/>
      </c>
    </row>
    <row r="1786" spans="1:28" s="171" customFormat="1" ht="20.45">
      <c r="A1786" s="156"/>
      <c r="B1786" s="150" t="str">
        <f ca="1">IF(LEN(A1786)=0,"",INDEX('Smelter Look-up'!$A:$A,MATCH($A1786,'Smelter Look-up'!$E:$E,0)))</f>
        <v/>
      </c>
      <c r="C1786" s="153" t="str">
        <f ca="1">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 ca="1">IF(C1786="",NA(),MATCH($B1786&amp;$C1786,'Smelter Look-up'!$J:$J,0))</f>
        <v>#N/A</v>
      </c>
      <c r="X1786" s="171">
        <f t="shared" ca="1" si="81"/>
        <v>0</v>
      </c>
      <c r="AB1786" s="171" t="str">
        <f t="shared" ca="1" si="82"/>
        <v/>
      </c>
    </row>
    <row r="1787" spans="1:28" s="171" customFormat="1" ht="20.45">
      <c r="A1787" s="156"/>
      <c r="B1787" s="150" t="str">
        <f ca="1">IF(LEN(A1787)=0,"",INDEX('Smelter Look-up'!$A:$A,MATCH($A1787,'Smelter Look-up'!$E:$E,0)))</f>
        <v/>
      </c>
      <c r="C1787" s="153" t="str">
        <f ca="1">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 ca="1">IF(C1787="",NA(),MATCH($B1787&amp;$C1787,'Smelter Look-up'!$J:$J,0))</f>
        <v>#N/A</v>
      </c>
      <c r="X1787" s="171">
        <f t="shared" ca="1" si="81"/>
        <v>0</v>
      </c>
      <c r="AB1787" s="171" t="str">
        <f t="shared" ca="1" si="82"/>
        <v/>
      </c>
    </row>
    <row r="1788" spans="1:28" s="171" customFormat="1" ht="20.45">
      <c r="A1788" s="156"/>
      <c r="B1788" s="150" t="str">
        <f ca="1">IF(LEN(A1788)=0,"",INDEX('Smelter Look-up'!$A:$A,MATCH($A1788,'Smelter Look-up'!$E:$E,0)))</f>
        <v/>
      </c>
      <c r="C1788" s="153" t="str">
        <f ca="1">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 ca="1">IF(C1788="",NA(),MATCH($B1788&amp;$C1788,'Smelter Look-up'!$J:$J,0))</f>
        <v>#N/A</v>
      </c>
      <c r="X1788" s="171">
        <f t="shared" ca="1" si="81"/>
        <v>0</v>
      </c>
      <c r="AB1788" s="171" t="str">
        <f t="shared" ca="1" si="82"/>
        <v/>
      </c>
    </row>
    <row r="1789" spans="1:28" s="171" customFormat="1" ht="20.45">
      <c r="A1789" s="156"/>
      <c r="B1789" s="150" t="str">
        <f ca="1">IF(LEN(A1789)=0,"",INDEX('Smelter Look-up'!$A:$A,MATCH($A1789,'Smelter Look-up'!$E:$E,0)))</f>
        <v/>
      </c>
      <c r="C1789" s="153" t="str">
        <f ca="1">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 ca="1">IF(C1789="",NA(),MATCH($B1789&amp;$C1789,'Smelter Look-up'!$J:$J,0))</f>
        <v>#N/A</v>
      </c>
      <c r="X1789" s="171">
        <f t="shared" ca="1" si="81"/>
        <v>0</v>
      </c>
      <c r="AB1789" s="171" t="str">
        <f t="shared" ca="1" si="82"/>
        <v/>
      </c>
    </row>
    <row r="1790" spans="1:28" s="171" customFormat="1" ht="20.45">
      <c r="A1790" s="156"/>
      <c r="B1790" s="150" t="str">
        <f ca="1">IF(LEN(A1790)=0,"",INDEX('Smelter Look-up'!$A:$A,MATCH($A1790,'Smelter Look-up'!$E:$E,0)))</f>
        <v/>
      </c>
      <c r="C1790" s="153" t="str">
        <f ca="1">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 ca="1">IF(C1790="",NA(),MATCH($B1790&amp;$C1790,'Smelter Look-up'!$J:$J,0))</f>
        <v>#N/A</v>
      </c>
      <c r="X1790" s="171">
        <f t="shared" ca="1" si="81"/>
        <v>0</v>
      </c>
      <c r="AB1790" s="171" t="str">
        <f t="shared" ca="1" si="82"/>
        <v/>
      </c>
    </row>
    <row r="1791" spans="1:28" s="171" customFormat="1" ht="20.45">
      <c r="A1791" s="156"/>
      <c r="B1791" s="150" t="str">
        <f ca="1">IF(LEN(A1791)=0,"",INDEX('Smelter Look-up'!$A:$A,MATCH($A1791,'Smelter Look-up'!$E:$E,0)))</f>
        <v/>
      </c>
      <c r="C1791" s="153" t="str">
        <f ca="1">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 ca="1">IF(C1791="",NA(),MATCH($B1791&amp;$C1791,'Smelter Look-up'!$J:$J,0))</f>
        <v>#N/A</v>
      </c>
      <c r="X1791" s="171">
        <f t="shared" ref="X1791:X1854" ca="1" si="84">IF(AND(C1791="Smelter not listed",OR(LEN(D1791)=0,LEN(E1791)=0)),1,0)</f>
        <v>0</v>
      </c>
      <c r="AB1791" s="171" t="str">
        <f t="shared" ref="AB1791:AB1854" ca="1" si="85">B1791&amp;C1791</f>
        <v/>
      </c>
    </row>
    <row r="1792" spans="1:28" s="171" customFormat="1" ht="20.45">
      <c r="A1792" s="156"/>
      <c r="B1792" s="150" t="str">
        <f ca="1">IF(LEN(A1792)=0,"",INDEX('Smelter Look-up'!$A:$A,MATCH($A1792,'Smelter Look-up'!$E:$E,0)))</f>
        <v/>
      </c>
      <c r="C1792" s="153" t="str">
        <f ca="1">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 ca="1">IF(C1792="",NA(),MATCH($B1792&amp;$C1792,'Smelter Look-up'!$J:$J,0))</f>
        <v>#N/A</v>
      </c>
      <c r="X1792" s="171">
        <f t="shared" ca="1" si="84"/>
        <v>0</v>
      </c>
      <c r="AB1792" s="171" t="str">
        <f t="shared" ca="1" si="85"/>
        <v/>
      </c>
    </row>
    <row r="1793" spans="1:28" s="171" customFormat="1" ht="20.45">
      <c r="A1793" s="156"/>
      <c r="B1793" s="150" t="str">
        <f ca="1">IF(LEN(A1793)=0,"",INDEX('Smelter Look-up'!$A:$A,MATCH($A1793,'Smelter Look-up'!$E:$E,0)))</f>
        <v/>
      </c>
      <c r="C1793" s="153" t="str">
        <f ca="1">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 ca="1">IF(C1793="",NA(),MATCH($B1793&amp;$C1793,'Smelter Look-up'!$J:$J,0))</f>
        <v>#N/A</v>
      </c>
      <c r="X1793" s="171">
        <f t="shared" ca="1" si="84"/>
        <v>0</v>
      </c>
      <c r="AB1793" s="171" t="str">
        <f t="shared" ca="1" si="85"/>
        <v/>
      </c>
    </row>
    <row r="1794" spans="1:28" s="171" customFormat="1" ht="20.45">
      <c r="A1794" s="156"/>
      <c r="B1794" s="150" t="str">
        <f ca="1">IF(LEN(A1794)=0,"",INDEX('Smelter Look-up'!$A:$A,MATCH($A1794,'Smelter Look-up'!$E:$E,0)))</f>
        <v/>
      </c>
      <c r="C1794" s="153" t="str">
        <f ca="1">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 ca="1">IF(C1794="",NA(),MATCH($B1794&amp;$C1794,'Smelter Look-up'!$J:$J,0))</f>
        <v>#N/A</v>
      </c>
      <c r="X1794" s="171">
        <f t="shared" ca="1" si="84"/>
        <v>0</v>
      </c>
      <c r="AB1794" s="171" t="str">
        <f t="shared" ca="1" si="85"/>
        <v/>
      </c>
    </row>
    <row r="1795" spans="1:28" s="171" customFormat="1" ht="20.45">
      <c r="A1795" s="156"/>
      <c r="B1795" s="150" t="str">
        <f ca="1">IF(LEN(A1795)=0,"",INDEX('Smelter Look-up'!$A:$A,MATCH($A1795,'Smelter Look-up'!$E:$E,0)))</f>
        <v/>
      </c>
      <c r="C1795" s="153" t="str">
        <f ca="1">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 ca="1">IF(C1795="",NA(),MATCH($B1795&amp;$C1795,'Smelter Look-up'!$J:$J,0))</f>
        <v>#N/A</v>
      </c>
      <c r="X1795" s="171">
        <f t="shared" ca="1" si="84"/>
        <v>0</v>
      </c>
      <c r="AB1795" s="171" t="str">
        <f t="shared" ca="1" si="85"/>
        <v/>
      </c>
    </row>
    <row r="1796" spans="1:28" s="171" customFormat="1" ht="20.45">
      <c r="A1796" s="156"/>
      <c r="B1796" s="150" t="str">
        <f ca="1">IF(LEN(A1796)=0,"",INDEX('Smelter Look-up'!$A:$A,MATCH($A1796,'Smelter Look-up'!$E:$E,0)))</f>
        <v/>
      </c>
      <c r="C1796" s="153" t="str">
        <f ca="1">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 ca="1">IF(C1796="",NA(),MATCH($B1796&amp;$C1796,'Smelter Look-up'!$J:$J,0))</f>
        <v>#N/A</v>
      </c>
      <c r="X1796" s="171">
        <f t="shared" ca="1" si="84"/>
        <v>0</v>
      </c>
      <c r="AB1796" s="171" t="str">
        <f t="shared" ca="1" si="85"/>
        <v/>
      </c>
    </row>
    <row r="1797" spans="1:28" s="171" customFormat="1" ht="20.45">
      <c r="A1797" s="156"/>
      <c r="B1797" s="150" t="str">
        <f ca="1">IF(LEN(A1797)=0,"",INDEX('Smelter Look-up'!$A:$A,MATCH($A1797,'Smelter Look-up'!$E:$E,0)))</f>
        <v/>
      </c>
      <c r="C1797" s="153" t="str">
        <f ca="1">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 ca="1">IF(C1797="",NA(),MATCH($B1797&amp;$C1797,'Smelter Look-up'!$J:$J,0))</f>
        <v>#N/A</v>
      </c>
      <c r="X1797" s="171">
        <f t="shared" ca="1" si="84"/>
        <v>0</v>
      </c>
      <c r="AB1797" s="171" t="str">
        <f t="shared" ca="1" si="85"/>
        <v/>
      </c>
    </row>
    <row r="1798" spans="1:28" s="171" customFormat="1" ht="20.45">
      <c r="A1798" s="156"/>
      <c r="B1798" s="150" t="str">
        <f ca="1">IF(LEN(A1798)=0,"",INDEX('Smelter Look-up'!$A:$A,MATCH($A1798,'Smelter Look-up'!$E:$E,0)))</f>
        <v/>
      </c>
      <c r="C1798" s="153" t="str">
        <f ca="1">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 ca="1">IF(C1798="",NA(),MATCH($B1798&amp;$C1798,'Smelter Look-up'!$J:$J,0))</f>
        <v>#N/A</v>
      </c>
      <c r="X1798" s="171">
        <f t="shared" ca="1" si="84"/>
        <v>0</v>
      </c>
      <c r="AB1798" s="171" t="str">
        <f t="shared" ca="1" si="85"/>
        <v/>
      </c>
    </row>
    <row r="1799" spans="1:28" s="171" customFormat="1" ht="20.45">
      <c r="A1799" s="156"/>
      <c r="B1799" s="150" t="str">
        <f ca="1">IF(LEN(A1799)=0,"",INDEX('Smelter Look-up'!$A:$A,MATCH($A1799,'Smelter Look-up'!$E:$E,0)))</f>
        <v/>
      </c>
      <c r="C1799" s="153" t="str">
        <f ca="1">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 ca="1">IF(C1799="",NA(),MATCH($B1799&amp;$C1799,'Smelter Look-up'!$J:$J,0))</f>
        <v>#N/A</v>
      </c>
      <c r="X1799" s="171">
        <f t="shared" ca="1" si="84"/>
        <v>0</v>
      </c>
      <c r="AB1799" s="171" t="str">
        <f t="shared" ca="1" si="85"/>
        <v/>
      </c>
    </row>
    <row r="1800" spans="1:28" s="171" customFormat="1" ht="20.45">
      <c r="A1800" s="156"/>
      <c r="B1800" s="150" t="str">
        <f ca="1">IF(LEN(A1800)=0,"",INDEX('Smelter Look-up'!$A:$A,MATCH($A1800,'Smelter Look-up'!$E:$E,0)))</f>
        <v/>
      </c>
      <c r="C1800" s="153" t="str">
        <f ca="1">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 ca="1">IF(C1800="",NA(),MATCH($B1800&amp;$C1800,'Smelter Look-up'!$J:$J,0))</f>
        <v>#N/A</v>
      </c>
      <c r="X1800" s="171">
        <f t="shared" ca="1" si="84"/>
        <v>0</v>
      </c>
      <c r="AB1800" s="171" t="str">
        <f t="shared" ca="1" si="85"/>
        <v/>
      </c>
    </row>
    <row r="1801" spans="1:28" s="171" customFormat="1" ht="20.45">
      <c r="A1801" s="156"/>
      <c r="B1801" s="150" t="str">
        <f ca="1">IF(LEN(A1801)=0,"",INDEX('Smelter Look-up'!$A:$A,MATCH($A1801,'Smelter Look-up'!$E:$E,0)))</f>
        <v/>
      </c>
      <c r="C1801" s="153" t="str">
        <f ca="1">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 ca="1">IF(C1801="",NA(),MATCH($B1801&amp;$C1801,'Smelter Look-up'!$J:$J,0))</f>
        <v>#N/A</v>
      </c>
      <c r="X1801" s="171">
        <f t="shared" ca="1" si="84"/>
        <v>0</v>
      </c>
      <c r="AB1801" s="171" t="str">
        <f t="shared" ca="1" si="85"/>
        <v/>
      </c>
    </row>
    <row r="1802" spans="1:28" s="171" customFormat="1" ht="20.45">
      <c r="A1802" s="156"/>
      <c r="B1802" s="150" t="str">
        <f ca="1">IF(LEN(A1802)=0,"",INDEX('Smelter Look-up'!$A:$A,MATCH($A1802,'Smelter Look-up'!$E:$E,0)))</f>
        <v/>
      </c>
      <c r="C1802" s="153" t="str">
        <f ca="1">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 ca="1">IF(C1802="",NA(),MATCH($B1802&amp;$C1802,'Smelter Look-up'!$J:$J,0))</f>
        <v>#N/A</v>
      </c>
      <c r="X1802" s="171">
        <f t="shared" ca="1" si="84"/>
        <v>0</v>
      </c>
      <c r="AB1802" s="171" t="str">
        <f t="shared" ca="1" si="85"/>
        <v/>
      </c>
    </row>
    <row r="1803" spans="1:28" s="171" customFormat="1" ht="20.45">
      <c r="A1803" s="156"/>
      <c r="B1803" s="150" t="str">
        <f ca="1">IF(LEN(A1803)=0,"",INDEX('Smelter Look-up'!$A:$A,MATCH($A1803,'Smelter Look-up'!$E:$E,0)))</f>
        <v/>
      </c>
      <c r="C1803" s="153" t="str">
        <f ca="1">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 ca="1">IF(C1803="",NA(),MATCH($B1803&amp;$C1803,'Smelter Look-up'!$J:$J,0))</f>
        <v>#N/A</v>
      </c>
      <c r="X1803" s="171">
        <f t="shared" ca="1" si="84"/>
        <v>0</v>
      </c>
      <c r="AB1803" s="171" t="str">
        <f t="shared" ca="1" si="85"/>
        <v/>
      </c>
    </row>
    <row r="1804" spans="1:28" s="171" customFormat="1" ht="20.45">
      <c r="A1804" s="156"/>
      <c r="B1804" s="150" t="str">
        <f ca="1">IF(LEN(A1804)=0,"",INDEX('Smelter Look-up'!$A:$A,MATCH($A1804,'Smelter Look-up'!$E:$E,0)))</f>
        <v/>
      </c>
      <c r="C1804" s="153" t="str">
        <f ca="1">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 ca="1">IF(C1804="",NA(),MATCH($B1804&amp;$C1804,'Smelter Look-up'!$J:$J,0))</f>
        <v>#N/A</v>
      </c>
      <c r="X1804" s="171">
        <f t="shared" ca="1" si="84"/>
        <v>0</v>
      </c>
      <c r="AB1804" s="171" t="str">
        <f t="shared" ca="1" si="85"/>
        <v/>
      </c>
    </row>
    <row r="1805" spans="1:28" s="171" customFormat="1" ht="20.45">
      <c r="A1805" s="156"/>
      <c r="B1805" s="150" t="str">
        <f ca="1">IF(LEN(A1805)=0,"",INDEX('Smelter Look-up'!$A:$A,MATCH($A1805,'Smelter Look-up'!$E:$E,0)))</f>
        <v/>
      </c>
      <c r="C1805" s="153" t="str">
        <f ca="1">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 ca="1">IF(C1805="",NA(),MATCH($B1805&amp;$C1805,'Smelter Look-up'!$J:$J,0))</f>
        <v>#N/A</v>
      </c>
      <c r="X1805" s="171">
        <f t="shared" ca="1" si="84"/>
        <v>0</v>
      </c>
      <c r="AB1805" s="171" t="str">
        <f t="shared" ca="1" si="85"/>
        <v/>
      </c>
    </row>
    <row r="1806" spans="1:28" s="171" customFormat="1" ht="20.45">
      <c r="A1806" s="156"/>
      <c r="B1806" s="150" t="str">
        <f ca="1">IF(LEN(A1806)=0,"",INDEX('Smelter Look-up'!$A:$A,MATCH($A1806,'Smelter Look-up'!$E:$E,0)))</f>
        <v/>
      </c>
      <c r="C1806" s="153" t="str">
        <f ca="1">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 ca="1">IF(C1806="",NA(),MATCH($B1806&amp;$C1806,'Smelter Look-up'!$J:$J,0))</f>
        <v>#N/A</v>
      </c>
      <c r="X1806" s="171">
        <f t="shared" ca="1" si="84"/>
        <v>0</v>
      </c>
      <c r="AB1806" s="171" t="str">
        <f t="shared" ca="1" si="85"/>
        <v/>
      </c>
    </row>
    <row r="1807" spans="1:28" s="171" customFormat="1" ht="20.45">
      <c r="A1807" s="156"/>
      <c r="B1807" s="150" t="str">
        <f ca="1">IF(LEN(A1807)=0,"",INDEX('Smelter Look-up'!$A:$A,MATCH($A1807,'Smelter Look-up'!$E:$E,0)))</f>
        <v/>
      </c>
      <c r="C1807" s="153" t="str">
        <f ca="1">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 ca="1">IF(C1807="",NA(),MATCH($B1807&amp;$C1807,'Smelter Look-up'!$J:$J,0))</f>
        <v>#N/A</v>
      </c>
      <c r="X1807" s="171">
        <f t="shared" ca="1" si="84"/>
        <v>0</v>
      </c>
      <c r="AB1807" s="171" t="str">
        <f t="shared" ca="1" si="85"/>
        <v/>
      </c>
    </row>
    <row r="1808" spans="1:28" s="171" customFormat="1" ht="20.45">
      <c r="A1808" s="156"/>
      <c r="B1808" s="150" t="str">
        <f ca="1">IF(LEN(A1808)=0,"",INDEX('Smelter Look-up'!$A:$A,MATCH($A1808,'Smelter Look-up'!$E:$E,0)))</f>
        <v/>
      </c>
      <c r="C1808" s="153" t="str">
        <f ca="1">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 ca="1">IF(C1808="",NA(),MATCH($B1808&amp;$C1808,'Smelter Look-up'!$J:$J,0))</f>
        <v>#N/A</v>
      </c>
      <c r="X1808" s="171">
        <f t="shared" ca="1" si="84"/>
        <v>0</v>
      </c>
      <c r="AB1808" s="171" t="str">
        <f t="shared" ca="1" si="85"/>
        <v/>
      </c>
    </row>
    <row r="1809" spans="1:28" s="171" customFormat="1" ht="20.45">
      <c r="A1809" s="156"/>
      <c r="B1809" s="150" t="str">
        <f ca="1">IF(LEN(A1809)=0,"",INDEX('Smelter Look-up'!$A:$A,MATCH($A1809,'Smelter Look-up'!$E:$E,0)))</f>
        <v/>
      </c>
      <c r="C1809" s="153" t="str">
        <f ca="1">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 ca="1">IF(C1809="",NA(),MATCH($B1809&amp;$C1809,'Smelter Look-up'!$J:$J,0))</f>
        <v>#N/A</v>
      </c>
      <c r="X1809" s="171">
        <f t="shared" ca="1" si="84"/>
        <v>0</v>
      </c>
      <c r="AB1809" s="171" t="str">
        <f t="shared" ca="1" si="85"/>
        <v/>
      </c>
    </row>
    <row r="1810" spans="1:28" s="171" customFormat="1" ht="20.45">
      <c r="A1810" s="156"/>
      <c r="B1810" s="150" t="str">
        <f ca="1">IF(LEN(A1810)=0,"",INDEX('Smelter Look-up'!$A:$A,MATCH($A1810,'Smelter Look-up'!$E:$E,0)))</f>
        <v/>
      </c>
      <c r="C1810" s="153" t="str">
        <f ca="1">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 ca="1">IF(C1810="",NA(),MATCH($B1810&amp;$C1810,'Smelter Look-up'!$J:$J,0))</f>
        <v>#N/A</v>
      </c>
      <c r="X1810" s="171">
        <f t="shared" ca="1" si="84"/>
        <v>0</v>
      </c>
      <c r="AB1810" s="171" t="str">
        <f t="shared" ca="1" si="85"/>
        <v/>
      </c>
    </row>
    <row r="1811" spans="1:28" s="171" customFormat="1" ht="20.45">
      <c r="A1811" s="156"/>
      <c r="B1811" s="150" t="str">
        <f ca="1">IF(LEN(A1811)=0,"",INDEX('Smelter Look-up'!$A:$A,MATCH($A1811,'Smelter Look-up'!$E:$E,0)))</f>
        <v/>
      </c>
      <c r="C1811" s="153" t="str">
        <f ca="1">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 ca="1">IF(C1811="",NA(),MATCH($B1811&amp;$C1811,'Smelter Look-up'!$J:$J,0))</f>
        <v>#N/A</v>
      </c>
      <c r="X1811" s="171">
        <f t="shared" ca="1" si="84"/>
        <v>0</v>
      </c>
      <c r="AB1811" s="171" t="str">
        <f t="shared" ca="1" si="85"/>
        <v/>
      </c>
    </row>
    <row r="1812" spans="1:28" s="171" customFormat="1" ht="20.45">
      <c r="A1812" s="156"/>
      <c r="B1812" s="150" t="str">
        <f ca="1">IF(LEN(A1812)=0,"",INDEX('Smelter Look-up'!$A:$A,MATCH($A1812,'Smelter Look-up'!$E:$E,0)))</f>
        <v/>
      </c>
      <c r="C1812" s="153" t="str">
        <f ca="1">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 ca="1">IF(C1812="",NA(),MATCH($B1812&amp;$C1812,'Smelter Look-up'!$J:$J,0))</f>
        <v>#N/A</v>
      </c>
      <c r="X1812" s="171">
        <f t="shared" ca="1" si="84"/>
        <v>0</v>
      </c>
      <c r="AB1812" s="171" t="str">
        <f t="shared" ca="1" si="85"/>
        <v/>
      </c>
    </row>
    <row r="1813" spans="1:28" s="171" customFormat="1" ht="20.45">
      <c r="A1813" s="156"/>
      <c r="B1813" s="150" t="str">
        <f ca="1">IF(LEN(A1813)=0,"",INDEX('Smelter Look-up'!$A:$A,MATCH($A1813,'Smelter Look-up'!$E:$E,0)))</f>
        <v/>
      </c>
      <c r="C1813" s="153" t="str">
        <f ca="1">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 ca="1">IF(C1813="",NA(),MATCH($B1813&amp;$C1813,'Smelter Look-up'!$J:$J,0))</f>
        <v>#N/A</v>
      </c>
      <c r="X1813" s="171">
        <f t="shared" ca="1" si="84"/>
        <v>0</v>
      </c>
      <c r="AB1813" s="171" t="str">
        <f t="shared" ca="1" si="85"/>
        <v/>
      </c>
    </row>
    <row r="1814" spans="1:28" s="171" customFormat="1" ht="20.45">
      <c r="A1814" s="156"/>
      <c r="B1814" s="150" t="str">
        <f ca="1">IF(LEN(A1814)=0,"",INDEX('Smelter Look-up'!$A:$A,MATCH($A1814,'Smelter Look-up'!$E:$E,0)))</f>
        <v/>
      </c>
      <c r="C1814" s="153" t="str">
        <f ca="1">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 ca="1">IF(C1814="",NA(),MATCH($B1814&amp;$C1814,'Smelter Look-up'!$J:$J,0))</f>
        <v>#N/A</v>
      </c>
      <c r="X1814" s="171">
        <f t="shared" ca="1" si="84"/>
        <v>0</v>
      </c>
      <c r="AB1814" s="171" t="str">
        <f t="shared" ca="1" si="85"/>
        <v/>
      </c>
    </row>
    <row r="1815" spans="1:28" s="171" customFormat="1" ht="20.45">
      <c r="A1815" s="156"/>
      <c r="B1815" s="150" t="str">
        <f ca="1">IF(LEN(A1815)=0,"",INDEX('Smelter Look-up'!$A:$A,MATCH($A1815,'Smelter Look-up'!$E:$E,0)))</f>
        <v/>
      </c>
      <c r="C1815" s="153" t="str">
        <f ca="1">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 ca="1">IF(C1815="",NA(),MATCH($B1815&amp;$C1815,'Smelter Look-up'!$J:$J,0))</f>
        <v>#N/A</v>
      </c>
      <c r="X1815" s="171">
        <f t="shared" ca="1" si="84"/>
        <v>0</v>
      </c>
      <c r="AB1815" s="171" t="str">
        <f t="shared" ca="1" si="85"/>
        <v/>
      </c>
    </row>
    <row r="1816" spans="1:28" s="171" customFormat="1" ht="20.45">
      <c r="A1816" s="156"/>
      <c r="B1816" s="150" t="str">
        <f ca="1">IF(LEN(A1816)=0,"",INDEX('Smelter Look-up'!$A:$A,MATCH($A1816,'Smelter Look-up'!$E:$E,0)))</f>
        <v/>
      </c>
      <c r="C1816" s="153" t="str">
        <f ca="1">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 ca="1">IF(C1816="",NA(),MATCH($B1816&amp;$C1816,'Smelter Look-up'!$J:$J,0))</f>
        <v>#N/A</v>
      </c>
      <c r="X1816" s="171">
        <f t="shared" ca="1" si="84"/>
        <v>0</v>
      </c>
      <c r="AB1816" s="171" t="str">
        <f t="shared" ca="1" si="85"/>
        <v/>
      </c>
    </row>
    <row r="1817" spans="1:28" s="171" customFormat="1" ht="20.45">
      <c r="A1817" s="156"/>
      <c r="B1817" s="150" t="str">
        <f ca="1">IF(LEN(A1817)=0,"",INDEX('Smelter Look-up'!$A:$A,MATCH($A1817,'Smelter Look-up'!$E:$E,0)))</f>
        <v/>
      </c>
      <c r="C1817" s="153" t="str">
        <f ca="1">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 ca="1">IF(C1817="",NA(),MATCH($B1817&amp;$C1817,'Smelter Look-up'!$J:$J,0))</f>
        <v>#N/A</v>
      </c>
      <c r="X1817" s="171">
        <f t="shared" ca="1" si="84"/>
        <v>0</v>
      </c>
      <c r="AB1817" s="171" t="str">
        <f t="shared" ca="1" si="85"/>
        <v/>
      </c>
    </row>
    <row r="1818" spans="1:28" s="171" customFormat="1" ht="20.45">
      <c r="A1818" s="156"/>
      <c r="B1818" s="150" t="str">
        <f ca="1">IF(LEN(A1818)=0,"",INDEX('Smelter Look-up'!$A:$A,MATCH($A1818,'Smelter Look-up'!$E:$E,0)))</f>
        <v/>
      </c>
      <c r="C1818" s="153" t="str">
        <f ca="1">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 ca="1">IF(C1818="",NA(),MATCH($B1818&amp;$C1818,'Smelter Look-up'!$J:$J,0))</f>
        <v>#N/A</v>
      </c>
      <c r="X1818" s="171">
        <f t="shared" ca="1" si="84"/>
        <v>0</v>
      </c>
      <c r="AB1818" s="171" t="str">
        <f t="shared" ca="1" si="85"/>
        <v/>
      </c>
    </row>
    <row r="1819" spans="1:28" s="171" customFormat="1" ht="20.45">
      <c r="A1819" s="156"/>
      <c r="B1819" s="150" t="str">
        <f ca="1">IF(LEN(A1819)=0,"",INDEX('Smelter Look-up'!$A:$A,MATCH($A1819,'Smelter Look-up'!$E:$E,0)))</f>
        <v/>
      </c>
      <c r="C1819" s="153" t="str">
        <f ca="1">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 ca="1">IF(C1819="",NA(),MATCH($B1819&amp;$C1819,'Smelter Look-up'!$J:$J,0))</f>
        <v>#N/A</v>
      </c>
      <c r="X1819" s="171">
        <f t="shared" ca="1" si="84"/>
        <v>0</v>
      </c>
      <c r="AB1819" s="171" t="str">
        <f t="shared" ca="1" si="85"/>
        <v/>
      </c>
    </row>
    <row r="1820" spans="1:28" s="171" customFormat="1" ht="20.45">
      <c r="A1820" s="156"/>
      <c r="B1820" s="150" t="str">
        <f ca="1">IF(LEN(A1820)=0,"",INDEX('Smelter Look-up'!$A:$A,MATCH($A1820,'Smelter Look-up'!$E:$E,0)))</f>
        <v/>
      </c>
      <c r="C1820" s="153" t="str">
        <f ca="1">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 ca="1">IF(C1820="",NA(),MATCH($B1820&amp;$C1820,'Smelter Look-up'!$J:$J,0))</f>
        <v>#N/A</v>
      </c>
      <c r="X1820" s="171">
        <f t="shared" ca="1" si="84"/>
        <v>0</v>
      </c>
      <c r="AB1820" s="171" t="str">
        <f t="shared" ca="1" si="85"/>
        <v/>
      </c>
    </row>
    <row r="1821" spans="1:28" s="171" customFormat="1" ht="20.45">
      <c r="A1821" s="156"/>
      <c r="B1821" s="150" t="str">
        <f ca="1">IF(LEN(A1821)=0,"",INDEX('Smelter Look-up'!$A:$A,MATCH($A1821,'Smelter Look-up'!$E:$E,0)))</f>
        <v/>
      </c>
      <c r="C1821" s="153" t="str">
        <f ca="1">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 ca="1">IF(C1821="",NA(),MATCH($B1821&amp;$C1821,'Smelter Look-up'!$J:$J,0))</f>
        <v>#N/A</v>
      </c>
      <c r="X1821" s="171">
        <f t="shared" ca="1" si="84"/>
        <v>0</v>
      </c>
      <c r="AB1821" s="171" t="str">
        <f t="shared" ca="1" si="85"/>
        <v/>
      </c>
    </row>
    <row r="1822" spans="1:28" s="171" customFormat="1" ht="20.45">
      <c r="A1822" s="156"/>
      <c r="B1822" s="150" t="str">
        <f ca="1">IF(LEN(A1822)=0,"",INDEX('Smelter Look-up'!$A:$A,MATCH($A1822,'Smelter Look-up'!$E:$E,0)))</f>
        <v/>
      </c>
      <c r="C1822" s="153" t="str">
        <f ca="1">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 ca="1">IF(C1822="",NA(),MATCH($B1822&amp;$C1822,'Smelter Look-up'!$J:$J,0))</f>
        <v>#N/A</v>
      </c>
      <c r="X1822" s="171">
        <f t="shared" ca="1" si="84"/>
        <v>0</v>
      </c>
      <c r="AB1822" s="171" t="str">
        <f t="shared" ca="1" si="85"/>
        <v/>
      </c>
    </row>
    <row r="1823" spans="1:28" s="171" customFormat="1" ht="20.45">
      <c r="A1823" s="156"/>
      <c r="B1823" s="150" t="str">
        <f ca="1">IF(LEN(A1823)=0,"",INDEX('Smelter Look-up'!$A:$A,MATCH($A1823,'Smelter Look-up'!$E:$E,0)))</f>
        <v/>
      </c>
      <c r="C1823" s="153" t="str">
        <f ca="1">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 ca="1">IF(C1823="",NA(),MATCH($B1823&amp;$C1823,'Smelter Look-up'!$J:$J,0))</f>
        <v>#N/A</v>
      </c>
      <c r="X1823" s="171">
        <f t="shared" ca="1" si="84"/>
        <v>0</v>
      </c>
      <c r="AB1823" s="171" t="str">
        <f t="shared" ca="1" si="85"/>
        <v/>
      </c>
    </row>
    <row r="1824" spans="1:28" s="171" customFormat="1" ht="20.45">
      <c r="A1824" s="156"/>
      <c r="B1824" s="150" t="str">
        <f ca="1">IF(LEN(A1824)=0,"",INDEX('Smelter Look-up'!$A:$A,MATCH($A1824,'Smelter Look-up'!$E:$E,0)))</f>
        <v/>
      </c>
      <c r="C1824" s="153" t="str">
        <f ca="1">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 ca="1">IF(C1824="",NA(),MATCH($B1824&amp;$C1824,'Smelter Look-up'!$J:$J,0))</f>
        <v>#N/A</v>
      </c>
      <c r="X1824" s="171">
        <f t="shared" ca="1" si="84"/>
        <v>0</v>
      </c>
      <c r="AB1824" s="171" t="str">
        <f t="shared" ca="1" si="85"/>
        <v/>
      </c>
    </row>
    <row r="1825" spans="1:28" s="171" customFormat="1" ht="20.45">
      <c r="A1825" s="156"/>
      <c r="B1825" s="150" t="str">
        <f ca="1">IF(LEN(A1825)=0,"",INDEX('Smelter Look-up'!$A:$A,MATCH($A1825,'Smelter Look-up'!$E:$E,0)))</f>
        <v/>
      </c>
      <c r="C1825" s="153" t="str">
        <f ca="1">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 ca="1">IF(C1825="",NA(),MATCH($B1825&amp;$C1825,'Smelter Look-up'!$J:$J,0))</f>
        <v>#N/A</v>
      </c>
      <c r="X1825" s="171">
        <f t="shared" ca="1" si="84"/>
        <v>0</v>
      </c>
      <c r="AB1825" s="171" t="str">
        <f t="shared" ca="1" si="85"/>
        <v/>
      </c>
    </row>
    <row r="1826" spans="1:28" s="171" customFormat="1" ht="20.45">
      <c r="A1826" s="156"/>
      <c r="B1826" s="150" t="str">
        <f ca="1">IF(LEN(A1826)=0,"",INDEX('Smelter Look-up'!$A:$A,MATCH($A1826,'Smelter Look-up'!$E:$E,0)))</f>
        <v/>
      </c>
      <c r="C1826" s="153" t="str">
        <f ca="1">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 ca="1">IF(C1826="",NA(),MATCH($B1826&amp;$C1826,'Smelter Look-up'!$J:$J,0))</f>
        <v>#N/A</v>
      </c>
      <c r="X1826" s="171">
        <f t="shared" ca="1" si="84"/>
        <v>0</v>
      </c>
      <c r="AB1826" s="171" t="str">
        <f t="shared" ca="1" si="85"/>
        <v/>
      </c>
    </row>
    <row r="1827" spans="1:28" s="171" customFormat="1" ht="20.45">
      <c r="A1827" s="156"/>
      <c r="B1827" s="150" t="str">
        <f ca="1">IF(LEN(A1827)=0,"",INDEX('Smelter Look-up'!$A:$A,MATCH($A1827,'Smelter Look-up'!$E:$E,0)))</f>
        <v/>
      </c>
      <c r="C1827" s="153" t="str">
        <f ca="1">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 ca="1">IF(C1827="",NA(),MATCH($B1827&amp;$C1827,'Smelter Look-up'!$J:$J,0))</f>
        <v>#N/A</v>
      </c>
      <c r="X1827" s="171">
        <f t="shared" ca="1" si="84"/>
        <v>0</v>
      </c>
      <c r="AB1827" s="171" t="str">
        <f t="shared" ca="1" si="85"/>
        <v/>
      </c>
    </row>
    <row r="1828" spans="1:28" s="171" customFormat="1" ht="20.45">
      <c r="A1828" s="156"/>
      <c r="B1828" s="150" t="str">
        <f ca="1">IF(LEN(A1828)=0,"",INDEX('Smelter Look-up'!$A:$A,MATCH($A1828,'Smelter Look-up'!$E:$E,0)))</f>
        <v/>
      </c>
      <c r="C1828" s="153" t="str">
        <f ca="1">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 ca="1">IF(C1828="",NA(),MATCH($B1828&amp;$C1828,'Smelter Look-up'!$J:$J,0))</f>
        <v>#N/A</v>
      </c>
      <c r="X1828" s="171">
        <f t="shared" ca="1" si="84"/>
        <v>0</v>
      </c>
      <c r="AB1828" s="171" t="str">
        <f t="shared" ca="1" si="85"/>
        <v/>
      </c>
    </row>
    <row r="1829" spans="1:28" s="171" customFormat="1" ht="20.45">
      <c r="A1829" s="156"/>
      <c r="B1829" s="150" t="str">
        <f ca="1">IF(LEN(A1829)=0,"",INDEX('Smelter Look-up'!$A:$A,MATCH($A1829,'Smelter Look-up'!$E:$E,0)))</f>
        <v/>
      </c>
      <c r="C1829" s="153" t="str">
        <f ca="1">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 ca="1">IF(C1829="",NA(),MATCH($B1829&amp;$C1829,'Smelter Look-up'!$J:$J,0))</f>
        <v>#N/A</v>
      </c>
      <c r="X1829" s="171">
        <f t="shared" ca="1" si="84"/>
        <v>0</v>
      </c>
      <c r="AB1829" s="171" t="str">
        <f t="shared" ca="1" si="85"/>
        <v/>
      </c>
    </row>
    <row r="1830" spans="1:28" s="171" customFormat="1" ht="20.45">
      <c r="A1830" s="156"/>
      <c r="B1830" s="150" t="str">
        <f ca="1">IF(LEN(A1830)=0,"",INDEX('Smelter Look-up'!$A:$A,MATCH($A1830,'Smelter Look-up'!$E:$E,0)))</f>
        <v/>
      </c>
      <c r="C1830" s="153" t="str">
        <f ca="1">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 ca="1">IF(C1830="",NA(),MATCH($B1830&amp;$C1830,'Smelter Look-up'!$J:$J,0))</f>
        <v>#N/A</v>
      </c>
      <c r="X1830" s="171">
        <f t="shared" ca="1" si="84"/>
        <v>0</v>
      </c>
      <c r="AB1830" s="171" t="str">
        <f t="shared" ca="1" si="85"/>
        <v/>
      </c>
    </row>
    <row r="1831" spans="1:28" s="171" customFormat="1" ht="20.45">
      <c r="A1831" s="156"/>
      <c r="B1831" s="150" t="str">
        <f ca="1">IF(LEN(A1831)=0,"",INDEX('Smelter Look-up'!$A:$A,MATCH($A1831,'Smelter Look-up'!$E:$E,0)))</f>
        <v/>
      </c>
      <c r="C1831" s="153" t="str">
        <f ca="1">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 ca="1">IF(C1831="",NA(),MATCH($B1831&amp;$C1831,'Smelter Look-up'!$J:$J,0))</f>
        <v>#N/A</v>
      </c>
      <c r="X1831" s="171">
        <f t="shared" ca="1" si="84"/>
        <v>0</v>
      </c>
      <c r="AB1831" s="171" t="str">
        <f t="shared" ca="1" si="85"/>
        <v/>
      </c>
    </row>
    <row r="1832" spans="1:28" s="171" customFormat="1" ht="20.45">
      <c r="A1832" s="156"/>
      <c r="B1832" s="150" t="str">
        <f ca="1">IF(LEN(A1832)=0,"",INDEX('Smelter Look-up'!$A:$A,MATCH($A1832,'Smelter Look-up'!$E:$E,0)))</f>
        <v/>
      </c>
      <c r="C1832" s="153" t="str">
        <f ca="1">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 ca="1">IF(C1832="",NA(),MATCH($B1832&amp;$C1832,'Smelter Look-up'!$J:$J,0))</f>
        <v>#N/A</v>
      </c>
      <c r="X1832" s="171">
        <f t="shared" ca="1" si="84"/>
        <v>0</v>
      </c>
      <c r="AB1832" s="171" t="str">
        <f t="shared" ca="1" si="85"/>
        <v/>
      </c>
    </row>
    <row r="1833" spans="1:28" s="171" customFormat="1" ht="20.45">
      <c r="A1833" s="156"/>
      <c r="B1833" s="150" t="str">
        <f ca="1">IF(LEN(A1833)=0,"",INDEX('Smelter Look-up'!$A:$A,MATCH($A1833,'Smelter Look-up'!$E:$E,0)))</f>
        <v/>
      </c>
      <c r="C1833" s="153" t="str">
        <f ca="1">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 ca="1">IF(C1833="",NA(),MATCH($B1833&amp;$C1833,'Smelter Look-up'!$J:$J,0))</f>
        <v>#N/A</v>
      </c>
      <c r="X1833" s="171">
        <f t="shared" ca="1" si="84"/>
        <v>0</v>
      </c>
      <c r="AB1833" s="171" t="str">
        <f t="shared" ca="1" si="85"/>
        <v/>
      </c>
    </row>
    <row r="1834" spans="1:28" s="171" customFormat="1" ht="20.45">
      <c r="A1834" s="156"/>
      <c r="B1834" s="150" t="str">
        <f ca="1">IF(LEN(A1834)=0,"",INDEX('Smelter Look-up'!$A:$A,MATCH($A1834,'Smelter Look-up'!$E:$E,0)))</f>
        <v/>
      </c>
      <c r="C1834" s="153" t="str">
        <f ca="1">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 ca="1">IF(C1834="",NA(),MATCH($B1834&amp;$C1834,'Smelter Look-up'!$J:$J,0))</f>
        <v>#N/A</v>
      </c>
      <c r="X1834" s="171">
        <f t="shared" ca="1" si="84"/>
        <v>0</v>
      </c>
      <c r="AB1834" s="171" t="str">
        <f t="shared" ca="1" si="85"/>
        <v/>
      </c>
    </row>
    <row r="1835" spans="1:28" s="171" customFormat="1" ht="20.45">
      <c r="A1835" s="156"/>
      <c r="B1835" s="150" t="str">
        <f ca="1">IF(LEN(A1835)=0,"",INDEX('Smelter Look-up'!$A:$A,MATCH($A1835,'Smelter Look-up'!$E:$E,0)))</f>
        <v/>
      </c>
      <c r="C1835" s="153" t="str">
        <f ca="1">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 ca="1">IF(C1835="",NA(),MATCH($B1835&amp;$C1835,'Smelter Look-up'!$J:$J,0))</f>
        <v>#N/A</v>
      </c>
      <c r="X1835" s="171">
        <f t="shared" ca="1" si="84"/>
        <v>0</v>
      </c>
      <c r="AB1835" s="171" t="str">
        <f t="shared" ca="1" si="85"/>
        <v/>
      </c>
    </row>
    <row r="1836" spans="1:28" s="171" customFormat="1" ht="20.45">
      <c r="A1836" s="156"/>
      <c r="B1836" s="150" t="str">
        <f ca="1">IF(LEN(A1836)=0,"",INDEX('Smelter Look-up'!$A:$A,MATCH($A1836,'Smelter Look-up'!$E:$E,0)))</f>
        <v/>
      </c>
      <c r="C1836" s="153" t="str">
        <f ca="1">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 ca="1">IF(C1836="",NA(),MATCH($B1836&amp;$C1836,'Smelter Look-up'!$J:$J,0))</f>
        <v>#N/A</v>
      </c>
      <c r="X1836" s="171">
        <f t="shared" ca="1" si="84"/>
        <v>0</v>
      </c>
      <c r="AB1836" s="171" t="str">
        <f t="shared" ca="1" si="85"/>
        <v/>
      </c>
    </row>
    <row r="1837" spans="1:28" s="171" customFormat="1" ht="20.45">
      <c r="A1837" s="156"/>
      <c r="B1837" s="150" t="str">
        <f ca="1">IF(LEN(A1837)=0,"",INDEX('Smelter Look-up'!$A:$A,MATCH($A1837,'Smelter Look-up'!$E:$E,0)))</f>
        <v/>
      </c>
      <c r="C1837" s="153" t="str">
        <f ca="1">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 ca="1">IF(C1837="",NA(),MATCH($B1837&amp;$C1837,'Smelter Look-up'!$J:$J,0))</f>
        <v>#N/A</v>
      </c>
      <c r="X1837" s="171">
        <f t="shared" ca="1" si="84"/>
        <v>0</v>
      </c>
      <c r="AB1837" s="171" t="str">
        <f t="shared" ca="1" si="85"/>
        <v/>
      </c>
    </row>
    <row r="1838" spans="1:28" s="171" customFormat="1" ht="20.45">
      <c r="A1838" s="156"/>
      <c r="B1838" s="150" t="str">
        <f ca="1">IF(LEN(A1838)=0,"",INDEX('Smelter Look-up'!$A:$A,MATCH($A1838,'Smelter Look-up'!$E:$E,0)))</f>
        <v/>
      </c>
      <c r="C1838" s="153" t="str">
        <f ca="1">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 ca="1">IF(C1838="",NA(),MATCH($B1838&amp;$C1838,'Smelter Look-up'!$J:$J,0))</f>
        <v>#N/A</v>
      </c>
      <c r="X1838" s="171">
        <f t="shared" ca="1" si="84"/>
        <v>0</v>
      </c>
      <c r="AB1838" s="171" t="str">
        <f t="shared" ca="1" si="85"/>
        <v/>
      </c>
    </row>
    <row r="1839" spans="1:28" s="171" customFormat="1" ht="20.45">
      <c r="A1839" s="156"/>
      <c r="B1839" s="150" t="str">
        <f ca="1">IF(LEN(A1839)=0,"",INDEX('Smelter Look-up'!$A:$A,MATCH($A1839,'Smelter Look-up'!$E:$E,0)))</f>
        <v/>
      </c>
      <c r="C1839" s="153" t="str">
        <f ca="1">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 ca="1">IF(C1839="",NA(),MATCH($B1839&amp;$C1839,'Smelter Look-up'!$J:$J,0))</f>
        <v>#N/A</v>
      </c>
      <c r="X1839" s="171">
        <f t="shared" ca="1" si="84"/>
        <v>0</v>
      </c>
      <c r="AB1839" s="171" t="str">
        <f t="shared" ca="1" si="85"/>
        <v/>
      </c>
    </row>
    <row r="1840" spans="1:28" s="171" customFormat="1" ht="20.45">
      <c r="A1840" s="156"/>
      <c r="B1840" s="150" t="str">
        <f ca="1">IF(LEN(A1840)=0,"",INDEX('Smelter Look-up'!$A:$A,MATCH($A1840,'Smelter Look-up'!$E:$E,0)))</f>
        <v/>
      </c>
      <c r="C1840" s="153" t="str">
        <f ca="1">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 ca="1">IF(C1840="",NA(),MATCH($B1840&amp;$C1840,'Smelter Look-up'!$J:$J,0))</f>
        <v>#N/A</v>
      </c>
      <c r="X1840" s="171">
        <f t="shared" ca="1" si="84"/>
        <v>0</v>
      </c>
      <c r="AB1840" s="171" t="str">
        <f t="shared" ca="1" si="85"/>
        <v/>
      </c>
    </row>
    <row r="1841" spans="1:28" s="171" customFormat="1" ht="20.45">
      <c r="A1841" s="156"/>
      <c r="B1841" s="150" t="str">
        <f ca="1">IF(LEN(A1841)=0,"",INDEX('Smelter Look-up'!$A:$A,MATCH($A1841,'Smelter Look-up'!$E:$E,0)))</f>
        <v/>
      </c>
      <c r="C1841" s="153" t="str">
        <f ca="1">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 ca="1">IF(C1841="",NA(),MATCH($B1841&amp;$C1841,'Smelter Look-up'!$J:$J,0))</f>
        <v>#N/A</v>
      </c>
      <c r="X1841" s="171">
        <f t="shared" ca="1" si="84"/>
        <v>0</v>
      </c>
      <c r="AB1841" s="171" t="str">
        <f t="shared" ca="1" si="85"/>
        <v/>
      </c>
    </row>
    <row r="1842" spans="1:28" s="171" customFormat="1" ht="20.45">
      <c r="A1842" s="156"/>
      <c r="B1842" s="150" t="str">
        <f ca="1">IF(LEN(A1842)=0,"",INDEX('Smelter Look-up'!$A:$A,MATCH($A1842,'Smelter Look-up'!$E:$E,0)))</f>
        <v/>
      </c>
      <c r="C1842" s="153" t="str">
        <f ca="1">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 ca="1">IF(C1842="",NA(),MATCH($B1842&amp;$C1842,'Smelter Look-up'!$J:$J,0))</f>
        <v>#N/A</v>
      </c>
      <c r="X1842" s="171">
        <f t="shared" ca="1" si="84"/>
        <v>0</v>
      </c>
      <c r="AB1842" s="171" t="str">
        <f t="shared" ca="1" si="85"/>
        <v/>
      </c>
    </row>
    <row r="1843" spans="1:28" s="171" customFormat="1" ht="20.45">
      <c r="A1843" s="156"/>
      <c r="B1843" s="150" t="str">
        <f ca="1">IF(LEN(A1843)=0,"",INDEX('Smelter Look-up'!$A:$A,MATCH($A1843,'Smelter Look-up'!$E:$E,0)))</f>
        <v/>
      </c>
      <c r="C1843" s="153" t="str">
        <f ca="1">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 ca="1">IF(C1843="",NA(),MATCH($B1843&amp;$C1843,'Smelter Look-up'!$J:$J,0))</f>
        <v>#N/A</v>
      </c>
      <c r="X1843" s="171">
        <f t="shared" ca="1" si="84"/>
        <v>0</v>
      </c>
      <c r="AB1843" s="171" t="str">
        <f t="shared" ca="1" si="85"/>
        <v/>
      </c>
    </row>
    <row r="1844" spans="1:28" s="171" customFormat="1" ht="20.45">
      <c r="A1844" s="156"/>
      <c r="B1844" s="150" t="str">
        <f ca="1">IF(LEN(A1844)=0,"",INDEX('Smelter Look-up'!$A:$A,MATCH($A1844,'Smelter Look-up'!$E:$E,0)))</f>
        <v/>
      </c>
      <c r="C1844" s="153" t="str">
        <f ca="1">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 ca="1">IF(C1844="",NA(),MATCH($B1844&amp;$C1844,'Smelter Look-up'!$J:$J,0))</f>
        <v>#N/A</v>
      </c>
      <c r="X1844" s="171">
        <f t="shared" ca="1" si="84"/>
        <v>0</v>
      </c>
      <c r="AB1844" s="171" t="str">
        <f t="shared" ca="1" si="85"/>
        <v/>
      </c>
    </row>
    <row r="1845" spans="1:28" s="171" customFormat="1" ht="20.45">
      <c r="A1845" s="156"/>
      <c r="B1845" s="150" t="str">
        <f ca="1">IF(LEN(A1845)=0,"",INDEX('Smelter Look-up'!$A:$A,MATCH($A1845,'Smelter Look-up'!$E:$E,0)))</f>
        <v/>
      </c>
      <c r="C1845" s="153" t="str">
        <f ca="1">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 ca="1">IF(C1845="",NA(),MATCH($B1845&amp;$C1845,'Smelter Look-up'!$J:$J,0))</f>
        <v>#N/A</v>
      </c>
      <c r="X1845" s="171">
        <f t="shared" ca="1" si="84"/>
        <v>0</v>
      </c>
      <c r="AB1845" s="171" t="str">
        <f t="shared" ca="1" si="85"/>
        <v/>
      </c>
    </row>
    <row r="1846" spans="1:28" s="171" customFormat="1" ht="20.45">
      <c r="A1846" s="156"/>
      <c r="B1846" s="150" t="str">
        <f ca="1">IF(LEN(A1846)=0,"",INDEX('Smelter Look-up'!$A:$A,MATCH($A1846,'Smelter Look-up'!$E:$E,0)))</f>
        <v/>
      </c>
      <c r="C1846" s="153" t="str">
        <f ca="1">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 ca="1">IF(C1846="",NA(),MATCH($B1846&amp;$C1846,'Smelter Look-up'!$J:$J,0))</f>
        <v>#N/A</v>
      </c>
      <c r="X1846" s="171">
        <f t="shared" ca="1" si="84"/>
        <v>0</v>
      </c>
      <c r="AB1846" s="171" t="str">
        <f t="shared" ca="1" si="85"/>
        <v/>
      </c>
    </row>
    <row r="1847" spans="1:28" s="171" customFormat="1" ht="20.45">
      <c r="A1847" s="156"/>
      <c r="B1847" s="150" t="str">
        <f ca="1">IF(LEN(A1847)=0,"",INDEX('Smelter Look-up'!$A:$A,MATCH($A1847,'Smelter Look-up'!$E:$E,0)))</f>
        <v/>
      </c>
      <c r="C1847" s="153" t="str">
        <f ca="1">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 ca="1">IF(C1847="",NA(),MATCH($B1847&amp;$C1847,'Smelter Look-up'!$J:$J,0))</f>
        <v>#N/A</v>
      </c>
      <c r="X1847" s="171">
        <f t="shared" ca="1" si="84"/>
        <v>0</v>
      </c>
      <c r="AB1847" s="171" t="str">
        <f t="shared" ca="1" si="85"/>
        <v/>
      </c>
    </row>
    <row r="1848" spans="1:28" s="171" customFormat="1" ht="20.45">
      <c r="A1848" s="156"/>
      <c r="B1848" s="150" t="str">
        <f ca="1">IF(LEN(A1848)=0,"",INDEX('Smelter Look-up'!$A:$A,MATCH($A1848,'Smelter Look-up'!$E:$E,0)))</f>
        <v/>
      </c>
      <c r="C1848" s="153" t="str">
        <f ca="1">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 ca="1">IF(C1848="",NA(),MATCH($B1848&amp;$C1848,'Smelter Look-up'!$J:$J,0))</f>
        <v>#N/A</v>
      </c>
      <c r="X1848" s="171">
        <f t="shared" ca="1" si="84"/>
        <v>0</v>
      </c>
      <c r="AB1848" s="171" t="str">
        <f t="shared" ca="1" si="85"/>
        <v/>
      </c>
    </row>
    <row r="1849" spans="1:28" s="171" customFormat="1" ht="20.45">
      <c r="A1849" s="156"/>
      <c r="B1849" s="150" t="str">
        <f ca="1">IF(LEN(A1849)=0,"",INDEX('Smelter Look-up'!$A:$A,MATCH($A1849,'Smelter Look-up'!$E:$E,0)))</f>
        <v/>
      </c>
      <c r="C1849" s="153" t="str">
        <f ca="1">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 ca="1">IF(C1849="",NA(),MATCH($B1849&amp;$C1849,'Smelter Look-up'!$J:$J,0))</f>
        <v>#N/A</v>
      </c>
      <c r="X1849" s="171">
        <f t="shared" ca="1" si="84"/>
        <v>0</v>
      </c>
      <c r="AB1849" s="171" t="str">
        <f t="shared" ca="1" si="85"/>
        <v/>
      </c>
    </row>
    <row r="1850" spans="1:28" s="171" customFormat="1" ht="20.45">
      <c r="A1850" s="156"/>
      <c r="B1850" s="150" t="str">
        <f ca="1">IF(LEN(A1850)=0,"",INDEX('Smelter Look-up'!$A:$A,MATCH($A1850,'Smelter Look-up'!$E:$E,0)))</f>
        <v/>
      </c>
      <c r="C1850" s="153" t="str">
        <f ca="1">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 ca="1">IF(C1850="",NA(),MATCH($B1850&amp;$C1850,'Smelter Look-up'!$J:$J,0))</f>
        <v>#N/A</v>
      </c>
      <c r="X1850" s="171">
        <f t="shared" ca="1" si="84"/>
        <v>0</v>
      </c>
      <c r="AB1850" s="171" t="str">
        <f t="shared" ca="1" si="85"/>
        <v/>
      </c>
    </row>
    <row r="1851" spans="1:28" s="171" customFormat="1" ht="20.45">
      <c r="A1851" s="156"/>
      <c r="B1851" s="150" t="str">
        <f ca="1">IF(LEN(A1851)=0,"",INDEX('Smelter Look-up'!$A:$A,MATCH($A1851,'Smelter Look-up'!$E:$E,0)))</f>
        <v/>
      </c>
      <c r="C1851" s="153" t="str">
        <f ca="1">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 ca="1">IF(C1851="",NA(),MATCH($B1851&amp;$C1851,'Smelter Look-up'!$J:$J,0))</f>
        <v>#N/A</v>
      </c>
      <c r="X1851" s="171">
        <f t="shared" ca="1" si="84"/>
        <v>0</v>
      </c>
      <c r="AB1851" s="171" t="str">
        <f t="shared" ca="1" si="85"/>
        <v/>
      </c>
    </row>
    <row r="1852" spans="1:28" s="171" customFormat="1" ht="20.45">
      <c r="A1852" s="156"/>
      <c r="B1852" s="150" t="str">
        <f ca="1">IF(LEN(A1852)=0,"",INDEX('Smelter Look-up'!$A:$A,MATCH($A1852,'Smelter Look-up'!$E:$E,0)))</f>
        <v/>
      </c>
      <c r="C1852" s="153" t="str">
        <f ca="1">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 ca="1">IF(C1852="",NA(),MATCH($B1852&amp;$C1852,'Smelter Look-up'!$J:$J,0))</f>
        <v>#N/A</v>
      </c>
      <c r="X1852" s="171">
        <f t="shared" ca="1" si="84"/>
        <v>0</v>
      </c>
      <c r="AB1852" s="171" t="str">
        <f t="shared" ca="1" si="85"/>
        <v/>
      </c>
    </row>
    <row r="1853" spans="1:28" s="171" customFormat="1" ht="20.45">
      <c r="A1853" s="156"/>
      <c r="B1853" s="150" t="str">
        <f ca="1">IF(LEN(A1853)=0,"",INDEX('Smelter Look-up'!$A:$A,MATCH($A1853,'Smelter Look-up'!$E:$E,0)))</f>
        <v/>
      </c>
      <c r="C1853" s="153" t="str">
        <f ca="1">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 ca="1">IF(C1853="",NA(),MATCH($B1853&amp;$C1853,'Smelter Look-up'!$J:$J,0))</f>
        <v>#N/A</v>
      </c>
      <c r="X1853" s="171">
        <f t="shared" ca="1" si="84"/>
        <v>0</v>
      </c>
      <c r="AB1853" s="171" t="str">
        <f t="shared" ca="1" si="85"/>
        <v/>
      </c>
    </row>
    <row r="1854" spans="1:28" s="171" customFormat="1" ht="20.45">
      <c r="A1854" s="156"/>
      <c r="B1854" s="150" t="str">
        <f ca="1">IF(LEN(A1854)=0,"",INDEX('Smelter Look-up'!$A:$A,MATCH($A1854,'Smelter Look-up'!$E:$E,0)))</f>
        <v/>
      </c>
      <c r="C1854" s="153" t="str">
        <f ca="1">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 ca="1">IF(C1854="",NA(),MATCH($B1854&amp;$C1854,'Smelter Look-up'!$J:$J,0))</f>
        <v>#N/A</v>
      </c>
      <c r="X1854" s="171">
        <f t="shared" ca="1" si="84"/>
        <v>0</v>
      </c>
      <c r="AB1854" s="171" t="str">
        <f t="shared" ca="1" si="85"/>
        <v/>
      </c>
    </row>
    <row r="1855" spans="1:28" s="171" customFormat="1" ht="20.45">
      <c r="A1855" s="156"/>
      <c r="B1855" s="150" t="str">
        <f ca="1">IF(LEN(A1855)=0,"",INDEX('Smelter Look-up'!$A:$A,MATCH($A1855,'Smelter Look-up'!$E:$E,0)))</f>
        <v/>
      </c>
      <c r="C1855" s="153" t="str">
        <f ca="1">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 ca="1">IF(C1855="",NA(),MATCH($B1855&amp;$C1855,'Smelter Look-up'!$J:$J,0))</f>
        <v>#N/A</v>
      </c>
      <c r="X1855" s="171">
        <f t="shared" ref="X1855:X1918" ca="1" si="87">IF(AND(C1855="Smelter not listed",OR(LEN(D1855)=0,LEN(E1855)=0)),1,0)</f>
        <v>0</v>
      </c>
      <c r="AB1855" s="171" t="str">
        <f t="shared" ref="AB1855:AB1918" ca="1" si="88">B1855&amp;C1855</f>
        <v/>
      </c>
    </row>
    <row r="1856" spans="1:28" s="171" customFormat="1" ht="20.45">
      <c r="A1856" s="156"/>
      <c r="B1856" s="150" t="str">
        <f ca="1">IF(LEN(A1856)=0,"",INDEX('Smelter Look-up'!$A:$A,MATCH($A1856,'Smelter Look-up'!$E:$E,0)))</f>
        <v/>
      </c>
      <c r="C1856" s="153" t="str">
        <f ca="1">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 ca="1">IF(C1856="",NA(),MATCH($B1856&amp;$C1856,'Smelter Look-up'!$J:$J,0))</f>
        <v>#N/A</v>
      </c>
      <c r="X1856" s="171">
        <f t="shared" ca="1" si="87"/>
        <v>0</v>
      </c>
      <c r="AB1856" s="171" t="str">
        <f t="shared" ca="1" si="88"/>
        <v/>
      </c>
    </row>
    <row r="1857" spans="1:28" s="171" customFormat="1" ht="20.45">
      <c r="A1857" s="156"/>
      <c r="B1857" s="150" t="str">
        <f ca="1">IF(LEN(A1857)=0,"",INDEX('Smelter Look-up'!$A:$A,MATCH($A1857,'Smelter Look-up'!$E:$E,0)))</f>
        <v/>
      </c>
      <c r="C1857" s="153" t="str">
        <f ca="1">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 ca="1">IF(C1857="",NA(),MATCH($B1857&amp;$C1857,'Smelter Look-up'!$J:$J,0))</f>
        <v>#N/A</v>
      </c>
      <c r="X1857" s="171">
        <f t="shared" ca="1" si="87"/>
        <v>0</v>
      </c>
      <c r="AB1857" s="171" t="str">
        <f t="shared" ca="1" si="88"/>
        <v/>
      </c>
    </row>
    <row r="1858" spans="1:28" s="171" customFormat="1" ht="20.45">
      <c r="A1858" s="156"/>
      <c r="B1858" s="150" t="str">
        <f ca="1">IF(LEN(A1858)=0,"",INDEX('Smelter Look-up'!$A:$A,MATCH($A1858,'Smelter Look-up'!$E:$E,0)))</f>
        <v/>
      </c>
      <c r="C1858" s="153" t="str">
        <f ca="1">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 ca="1">IF(C1858="",NA(),MATCH($B1858&amp;$C1858,'Smelter Look-up'!$J:$J,0))</f>
        <v>#N/A</v>
      </c>
      <c r="X1858" s="171">
        <f t="shared" ca="1" si="87"/>
        <v>0</v>
      </c>
      <c r="AB1858" s="171" t="str">
        <f t="shared" ca="1" si="88"/>
        <v/>
      </c>
    </row>
    <row r="1859" spans="1:28" s="171" customFormat="1" ht="20.45">
      <c r="A1859" s="156"/>
      <c r="B1859" s="150" t="str">
        <f ca="1">IF(LEN(A1859)=0,"",INDEX('Smelter Look-up'!$A:$A,MATCH($A1859,'Smelter Look-up'!$E:$E,0)))</f>
        <v/>
      </c>
      <c r="C1859" s="153" t="str">
        <f ca="1">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 ca="1">IF(C1859="",NA(),MATCH($B1859&amp;$C1859,'Smelter Look-up'!$J:$J,0))</f>
        <v>#N/A</v>
      </c>
      <c r="X1859" s="171">
        <f t="shared" ca="1" si="87"/>
        <v>0</v>
      </c>
      <c r="AB1859" s="171" t="str">
        <f t="shared" ca="1" si="88"/>
        <v/>
      </c>
    </row>
    <row r="1860" spans="1:28" s="171" customFormat="1" ht="20.45">
      <c r="A1860" s="156"/>
      <c r="B1860" s="150" t="str">
        <f ca="1">IF(LEN(A1860)=0,"",INDEX('Smelter Look-up'!$A:$A,MATCH($A1860,'Smelter Look-up'!$E:$E,0)))</f>
        <v/>
      </c>
      <c r="C1860" s="153" t="str">
        <f ca="1">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 ca="1">IF(C1860="",NA(),MATCH($B1860&amp;$C1860,'Smelter Look-up'!$J:$J,0))</f>
        <v>#N/A</v>
      </c>
      <c r="X1860" s="171">
        <f t="shared" ca="1" si="87"/>
        <v>0</v>
      </c>
      <c r="AB1860" s="171" t="str">
        <f t="shared" ca="1" si="88"/>
        <v/>
      </c>
    </row>
    <row r="1861" spans="1:28" s="171" customFormat="1" ht="20.45">
      <c r="A1861" s="156"/>
      <c r="B1861" s="150" t="str">
        <f ca="1">IF(LEN(A1861)=0,"",INDEX('Smelter Look-up'!$A:$A,MATCH($A1861,'Smelter Look-up'!$E:$E,0)))</f>
        <v/>
      </c>
      <c r="C1861" s="153" t="str">
        <f ca="1">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 ca="1">IF(C1861="",NA(),MATCH($B1861&amp;$C1861,'Smelter Look-up'!$J:$J,0))</f>
        <v>#N/A</v>
      </c>
      <c r="X1861" s="171">
        <f t="shared" ca="1" si="87"/>
        <v>0</v>
      </c>
      <c r="AB1861" s="171" t="str">
        <f t="shared" ca="1" si="88"/>
        <v/>
      </c>
    </row>
    <row r="1862" spans="1:28" s="171" customFormat="1" ht="20.45">
      <c r="A1862" s="156"/>
      <c r="B1862" s="150" t="str">
        <f ca="1">IF(LEN(A1862)=0,"",INDEX('Smelter Look-up'!$A:$A,MATCH($A1862,'Smelter Look-up'!$E:$E,0)))</f>
        <v/>
      </c>
      <c r="C1862" s="153" t="str">
        <f ca="1">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 ca="1">IF(C1862="",NA(),MATCH($B1862&amp;$C1862,'Smelter Look-up'!$J:$J,0))</f>
        <v>#N/A</v>
      </c>
      <c r="X1862" s="171">
        <f t="shared" ca="1" si="87"/>
        <v>0</v>
      </c>
      <c r="AB1862" s="171" t="str">
        <f t="shared" ca="1" si="88"/>
        <v/>
      </c>
    </row>
    <row r="1863" spans="1:28" s="171" customFormat="1" ht="20.45">
      <c r="A1863" s="156"/>
      <c r="B1863" s="150" t="str">
        <f ca="1">IF(LEN(A1863)=0,"",INDEX('Smelter Look-up'!$A:$A,MATCH($A1863,'Smelter Look-up'!$E:$E,0)))</f>
        <v/>
      </c>
      <c r="C1863" s="153" t="str">
        <f ca="1">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 ca="1">IF(C1863="",NA(),MATCH($B1863&amp;$C1863,'Smelter Look-up'!$J:$J,0))</f>
        <v>#N/A</v>
      </c>
      <c r="X1863" s="171">
        <f t="shared" ca="1" si="87"/>
        <v>0</v>
      </c>
      <c r="AB1863" s="171" t="str">
        <f t="shared" ca="1" si="88"/>
        <v/>
      </c>
    </row>
    <row r="1864" spans="1:28" s="171" customFormat="1" ht="20.45">
      <c r="A1864" s="156"/>
      <c r="B1864" s="150" t="str">
        <f ca="1">IF(LEN(A1864)=0,"",INDEX('Smelter Look-up'!$A:$A,MATCH($A1864,'Smelter Look-up'!$E:$E,0)))</f>
        <v/>
      </c>
      <c r="C1864" s="153" t="str">
        <f ca="1">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 ca="1">IF(C1864="",NA(),MATCH($B1864&amp;$C1864,'Smelter Look-up'!$J:$J,0))</f>
        <v>#N/A</v>
      </c>
      <c r="X1864" s="171">
        <f t="shared" ca="1" si="87"/>
        <v>0</v>
      </c>
      <c r="AB1864" s="171" t="str">
        <f t="shared" ca="1" si="88"/>
        <v/>
      </c>
    </row>
    <row r="1865" spans="1:28" s="171" customFormat="1" ht="20.45">
      <c r="A1865" s="156"/>
      <c r="B1865" s="150" t="str">
        <f ca="1">IF(LEN(A1865)=0,"",INDEX('Smelter Look-up'!$A:$A,MATCH($A1865,'Smelter Look-up'!$E:$E,0)))</f>
        <v/>
      </c>
      <c r="C1865" s="153" t="str">
        <f ca="1">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 ca="1">IF(C1865="",NA(),MATCH($B1865&amp;$C1865,'Smelter Look-up'!$J:$J,0))</f>
        <v>#N/A</v>
      </c>
      <c r="X1865" s="171">
        <f t="shared" ca="1" si="87"/>
        <v>0</v>
      </c>
      <c r="AB1865" s="171" t="str">
        <f t="shared" ca="1" si="88"/>
        <v/>
      </c>
    </row>
    <row r="1866" spans="1:28" s="171" customFormat="1" ht="20.45">
      <c r="A1866" s="156"/>
      <c r="B1866" s="150" t="str">
        <f ca="1">IF(LEN(A1866)=0,"",INDEX('Smelter Look-up'!$A:$A,MATCH($A1866,'Smelter Look-up'!$E:$E,0)))</f>
        <v/>
      </c>
      <c r="C1866" s="153" t="str">
        <f ca="1">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 ca="1">IF(C1866="",NA(),MATCH($B1866&amp;$C1866,'Smelter Look-up'!$J:$J,0))</f>
        <v>#N/A</v>
      </c>
      <c r="X1866" s="171">
        <f t="shared" ca="1" si="87"/>
        <v>0</v>
      </c>
      <c r="AB1866" s="171" t="str">
        <f t="shared" ca="1" si="88"/>
        <v/>
      </c>
    </row>
    <row r="1867" spans="1:28" s="171" customFormat="1" ht="20.45">
      <c r="A1867" s="156"/>
      <c r="B1867" s="150" t="str">
        <f ca="1">IF(LEN(A1867)=0,"",INDEX('Smelter Look-up'!$A:$A,MATCH($A1867,'Smelter Look-up'!$E:$E,0)))</f>
        <v/>
      </c>
      <c r="C1867" s="153" t="str">
        <f ca="1">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 ca="1">IF(C1867="",NA(),MATCH($B1867&amp;$C1867,'Smelter Look-up'!$J:$J,0))</f>
        <v>#N/A</v>
      </c>
      <c r="X1867" s="171">
        <f t="shared" ca="1" si="87"/>
        <v>0</v>
      </c>
      <c r="AB1867" s="171" t="str">
        <f t="shared" ca="1" si="88"/>
        <v/>
      </c>
    </row>
    <row r="1868" spans="1:28" s="171" customFormat="1" ht="20.45">
      <c r="A1868" s="156"/>
      <c r="B1868" s="150" t="str">
        <f ca="1">IF(LEN(A1868)=0,"",INDEX('Smelter Look-up'!$A:$A,MATCH($A1868,'Smelter Look-up'!$E:$E,0)))</f>
        <v/>
      </c>
      <c r="C1868" s="153" t="str">
        <f ca="1">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 ca="1">IF(C1868="",NA(),MATCH($B1868&amp;$C1868,'Smelter Look-up'!$J:$J,0))</f>
        <v>#N/A</v>
      </c>
      <c r="X1868" s="171">
        <f t="shared" ca="1" si="87"/>
        <v>0</v>
      </c>
      <c r="AB1868" s="171" t="str">
        <f t="shared" ca="1" si="88"/>
        <v/>
      </c>
    </row>
    <row r="1869" spans="1:28" s="171" customFormat="1" ht="20.45">
      <c r="A1869" s="156"/>
      <c r="B1869" s="150" t="str">
        <f ca="1">IF(LEN(A1869)=0,"",INDEX('Smelter Look-up'!$A:$A,MATCH($A1869,'Smelter Look-up'!$E:$E,0)))</f>
        <v/>
      </c>
      <c r="C1869" s="153" t="str">
        <f ca="1">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 ca="1">IF(C1869="",NA(),MATCH($B1869&amp;$C1869,'Smelter Look-up'!$J:$J,0))</f>
        <v>#N/A</v>
      </c>
      <c r="X1869" s="171">
        <f t="shared" ca="1" si="87"/>
        <v>0</v>
      </c>
      <c r="AB1869" s="171" t="str">
        <f t="shared" ca="1" si="88"/>
        <v/>
      </c>
    </row>
    <row r="1870" spans="1:28" s="171" customFormat="1" ht="20.45">
      <c r="A1870" s="156"/>
      <c r="B1870" s="150" t="str">
        <f ca="1">IF(LEN(A1870)=0,"",INDEX('Smelter Look-up'!$A:$A,MATCH($A1870,'Smelter Look-up'!$E:$E,0)))</f>
        <v/>
      </c>
      <c r="C1870" s="153" t="str">
        <f ca="1">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 ca="1">IF(C1870="",NA(),MATCH($B1870&amp;$C1870,'Smelter Look-up'!$J:$J,0))</f>
        <v>#N/A</v>
      </c>
      <c r="X1870" s="171">
        <f t="shared" ca="1" si="87"/>
        <v>0</v>
      </c>
      <c r="AB1870" s="171" t="str">
        <f t="shared" ca="1" si="88"/>
        <v/>
      </c>
    </row>
    <row r="1871" spans="1:28" s="171" customFormat="1" ht="20.45">
      <c r="A1871" s="156"/>
      <c r="B1871" s="150" t="str">
        <f ca="1">IF(LEN(A1871)=0,"",INDEX('Smelter Look-up'!$A:$A,MATCH($A1871,'Smelter Look-up'!$E:$E,0)))</f>
        <v/>
      </c>
      <c r="C1871" s="153" t="str">
        <f ca="1">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 ca="1">IF(C1871="",NA(),MATCH($B1871&amp;$C1871,'Smelter Look-up'!$J:$J,0))</f>
        <v>#N/A</v>
      </c>
      <c r="X1871" s="171">
        <f t="shared" ca="1" si="87"/>
        <v>0</v>
      </c>
      <c r="AB1871" s="171" t="str">
        <f t="shared" ca="1" si="88"/>
        <v/>
      </c>
    </row>
    <row r="1872" spans="1:28" s="171" customFormat="1" ht="20.45">
      <c r="A1872" s="156"/>
      <c r="B1872" s="150" t="str">
        <f ca="1">IF(LEN(A1872)=0,"",INDEX('Smelter Look-up'!$A:$A,MATCH($A1872,'Smelter Look-up'!$E:$E,0)))</f>
        <v/>
      </c>
      <c r="C1872" s="153" t="str">
        <f ca="1">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 ca="1">IF(C1872="",NA(),MATCH($B1872&amp;$C1872,'Smelter Look-up'!$J:$J,0))</f>
        <v>#N/A</v>
      </c>
      <c r="X1872" s="171">
        <f t="shared" ca="1" si="87"/>
        <v>0</v>
      </c>
      <c r="AB1872" s="171" t="str">
        <f t="shared" ca="1" si="88"/>
        <v/>
      </c>
    </row>
    <row r="1873" spans="1:28" s="171" customFormat="1" ht="20.45">
      <c r="A1873" s="156"/>
      <c r="B1873" s="150" t="str">
        <f ca="1">IF(LEN(A1873)=0,"",INDEX('Smelter Look-up'!$A:$A,MATCH($A1873,'Smelter Look-up'!$E:$E,0)))</f>
        <v/>
      </c>
      <c r="C1873" s="153" t="str">
        <f ca="1">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 ca="1">IF(C1873="",NA(),MATCH($B1873&amp;$C1873,'Smelter Look-up'!$J:$J,0))</f>
        <v>#N/A</v>
      </c>
      <c r="X1873" s="171">
        <f t="shared" ca="1" si="87"/>
        <v>0</v>
      </c>
      <c r="AB1873" s="171" t="str">
        <f t="shared" ca="1" si="88"/>
        <v/>
      </c>
    </row>
    <row r="1874" spans="1:28" s="171" customFormat="1" ht="20.45">
      <c r="A1874" s="156"/>
      <c r="B1874" s="150" t="str">
        <f ca="1">IF(LEN(A1874)=0,"",INDEX('Smelter Look-up'!$A:$A,MATCH($A1874,'Smelter Look-up'!$E:$E,0)))</f>
        <v/>
      </c>
      <c r="C1874" s="153" t="str">
        <f ca="1">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 ca="1">IF(C1874="",NA(),MATCH($B1874&amp;$C1874,'Smelter Look-up'!$J:$J,0))</f>
        <v>#N/A</v>
      </c>
      <c r="X1874" s="171">
        <f t="shared" ca="1" si="87"/>
        <v>0</v>
      </c>
      <c r="AB1874" s="171" t="str">
        <f t="shared" ca="1" si="88"/>
        <v/>
      </c>
    </row>
    <row r="1875" spans="1:28" s="171" customFormat="1" ht="20.45">
      <c r="A1875" s="156"/>
      <c r="B1875" s="150" t="str">
        <f ca="1">IF(LEN(A1875)=0,"",INDEX('Smelter Look-up'!$A:$A,MATCH($A1875,'Smelter Look-up'!$E:$E,0)))</f>
        <v/>
      </c>
      <c r="C1875" s="153" t="str">
        <f ca="1">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 ca="1">IF(C1875="",NA(),MATCH($B1875&amp;$C1875,'Smelter Look-up'!$J:$J,0))</f>
        <v>#N/A</v>
      </c>
      <c r="X1875" s="171">
        <f t="shared" ca="1" si="87"/>
        <v>0</v>
      </c>
      <c r="AB1875" s="171" t="str">
        <f t="shared" ca="1" si="88"/>
        <v/>
      </c>
    </row>
    <row r="1876" spans="1:28" s="171" customFormat="1" ht="20.45">
      <c r="A1876" s="156"/>
      <c r="B1876" s="150" t="str">
        <f ca="1">IF(LEN(A1876)=0,"",INDEX('Smelter Look-up'!$A:$A,MATCH($A1876,'Smelter Look-up'!$E:$E,0)))</f>
        <v/>
      </c>
      <c r="C1876" s="153" t="str">
        <f ca="1">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 ca="1">IF(C1876="",NA(),MATCH($B1876&amp;$C1876,'Smelter Look-up'!$J:$J,0))</f>
        <v>#N/A</v>
      </c>
      <c r="X1876" s="171">
        <f t="shared" ca="1" si="87"/>
        <v>0</v>
      </c>
      <c r="AB1876" s="171" t="str">
        <f t="shared" ca="1" si="88"/>
        <v/>
      </c>
    </row>
    <row r="1877" spans="1:28" s="171" customFormat="1" ht="20.45">
      <c r="A1877" s="156"/>
      <c r="B1877" s="150" t="str">
        <f ca="1">IF(LEN(A1877)=0,"",INDEX('Smelter Look-up'!$A:$A,MATCH($A1877,'Smelter Look-up'!$E:$E,0)))</f>
        <v/>
      </c>
      <c r="C1877" s="153" t="str">
        <f ca="1">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 ca="1">IF(C1877="",NA(),MATCH($B1877&amp;$C1877,'Smelter Look-up'!$J:$J,0))</f>
        <v>#N/A</v>
      </c>
      <c r="X1877" s="171">
        <f t="shared" ca="1" si="87"/>
        <v>0</v>
      </c>
      <c r="AB1877" s="171" t="str">
        <f t="shared" ca="1" si="88"/>
        <v/>
      </c>
    </row>
    <row r="1878" spans="1:28" s="171" customFormat="1" ht="20.45">
      <c r="A1878" s="156"/>
      <c r="B1878" s="150" t="str">
        <f ca="1">IF(LEN(A1878)=0,"",INDEX('Smelter Look-up'!$A:$A,MATCH($A1878,'Smelter Look-up'!$E:$E,0)))</f>
        <v/>
      </c>
      <c r="C1878" s="153" t="str">
        <f ca="1">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 ca="1">IF(C1878="",NA(),MATCH($B1878&amp;$C1878,'Smelter Look-up'!$J:$J,0))</f>
        <v>#N/A</v>
      </c>
      <c r="X1878" s="171">
        <f t="shared" ca="1" si="87"/>
        <v>0</v>
      </c>
      <c r="AB1878" s="171" t="str">
        <f t="shared" ca="1" si="88"/>
        <v/>
      </c>
    </row>
    <row r="1879" spans="1:28" s="171" customFormat="1" ht="20.45">
      <c r="A1879" s="156"/>
      <c r="B1879" s="150" t="str">
        <f ca="1">IF(LEN(A1879)=0,"",INDEX('Smelter Look-up'!$A:$A,MATCH($A1879,'Smelter Look-up'!$E:$E,0)))</f>
        <v/>
      </c>
      <c r="C1879" s="153" t="str">
        <f ca="1">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 ca="1">IF(C1879="",NA(),MATCH($B1879&amp;$C1879,'Smelter Look-up'!$J:$J,0))</f>
        <v>#N/A</v>
      </c>
      <c r="X1879" s="171">
        <f t="shared" ca="1" si="87"/>
        <v>0</v>
      </c>
      <c r="AB1879" s="171" t="str">
        <f t="shared" ca="1" si="88"/>
        <v/>
      </c>
    </row>
    <row r="1880" spans="1:28" s="171" customFormat="1" ht="20.45">
      <c r="A1880" s="156"/>
      <c r="B1880" s="150" t="str">
        <f ca="1">IF(LEN(A1880)=0,"",INDEX('Smelter Look-up'!$A:$A,MATCH($A1880,'Smelter Look-up'!$E:$E,0)))</f>
        <v/>
      </c>
      <c r="C1880" s="153" t="str">
        <f ca="1">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 ca="1">IF(C1880="",NA(),MATCH($B1880&amp;$C1880,'Smelter Look-up'!$J:$J,0))</f>
        <v>#N/A</v>
      </c>
      <c r="X1880" s="171">
        <f t="shared" ca="1" si="87"/>
        <v>0</v>
      </c>
      <c r="AB1880" s="171" t="str">
        <f t="shared" ca="1" si="88"/>
        <v/>
      </c>
    </row>
    <row r="1881" spans="1:28" s="171" customFormat="1" ht="20.45">
      <c r="A1881" s="156"/>
      <c r="B1881" s="150" t="str">
        <f ca="1">IF(LEN(A1881)=0,"",INDEX('Smelter Look-up'!$A:$A,MATCH($A1881,'Smelter Look-up'!$E:$E,0)))</f>
        <v/>
      </c>
      <c r="C1881" s="153" t="str">
        <f ca="1">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 ca="1">IF(C1881="",NA(),MATCH($B1881&amp;$C1881,'Smelter Look-up'!$J:$J,0))</f>
        <v>#N/A</v>
      </c>
      <c r="X1881" s="171">
        <f t="shared" ca="1" si="87"/>
        <v>0</v>
      </c>
      <c r="AB1881" s="171" t="str">
        <f t="shared" ca="1" si="88"/>
        <v/>
      </c>
    </row>
    <row r="1882" spans="1:28" s="171" customFormat="1" ht="20.45">
      <c r="A1882" s="156"/>
      <c r="B1882" s="150" t="str">
        <f ca="1">IF(LEN(A1882)=0,"",INDEX('Smelter Look-up'!$A:$A,MATCH($A1882,'Smelter Look-up'!$E:$E,0)))</f>
        <v/>
      </c>
      <c r="C1882" s="153" t="str">
        <f ca="1">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 ca="1">IF(C1882="",NA(),MATCH($B1882&amp;$C1882,'Smelter Look-up'!$J:$J,0))</f>
        <v>#N/A</v>
      </c>
      <c r="X1882" s="171">
        <f t="shared" ca="1" si="87"/>
        <v>0</v>
      </c>
      <c r="AB1882" s="171" t="str">
        <f t="shared" ca="1" si="88"/>
        <v/>
      </c>
    </row>
    <row r="1883" spans="1:28" s="171" customFormat="1" ht="20.45">
      <c r="A1883" s="156"/>
      <c r="B1883" s="150" t="str">
        <f ca="1">IF(LEN(A1883)=0,"",INDEX('Smelter Look-up'!$A:$A,MATCH($A1883,'Smelter Look-up'!$E:$E,0)))</f>
        <v/>
      </c>
      <c r="C1883" s="153" t="str">
        <f ca="1">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 ca="1">IF(C1883="",NA(),MATCH($B1883&amp;$C1883,'Smelter Look-up'!$J:$J,0))</f>
        <v>#N/A</v>
      </c>
      <c r="X1883" s="171">
        <f t="shared" ca="1" si="87"/>
        <v>0</v>
      </c>
      <c r="AB1883" s="171" t="str">
        <f t="shared" ca="1" si="88"/>
        <v/>
      </c>
    </row>
    <row r="1884" spans="1:28" s="171" customFormat="1" ht="20.45">
      <c r="A1884" s="156"/>
      <c r="B1884" s="150" t="str">
        <f ca="1">IF(LEN(A1884)=0,"",INDEX('Smelter Look-up'!$A:$A,MATCH($A1884,'Smelter Look-up'!$E:$E,0)))</f>
        <v/>
      </c>
      <c r="C1884" s="153" t="str">
        <f ca="1">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 ca="1">IF(C1884="",NA(),MATCH($B1884&amp;$C1884,'Smelter Look-up'!$J:$J,0))</f>
        <v>#N/A</v>
      </c>
      <c r="X1884" s="171">
        <f t="shared" ca="1" si="87"/>
        <v>0</v>
      </c>
      <c r="AB1884" s="171" t="str">
        <f t="shared" ca="1" si="88"/>
        <v/>
      </c>
    </row>
    <row r="1885" spans="1:28" s="171" customFormat="1" ht="20.45">
      <c r="A1885" s="156"/>
      <c r="B1885" s="150" t="str">
        <f ca="1">IF(LEN(A1885)=0,"",INDEX('Smelter Look-up'!$A:$A,MATCH($A1885,'Smelter Look-up'!$E:$E,0)))</f>
        <v/>
      </c>
      <c r="C1885" s="153" t="str">
        <f ca="1">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 ca="1">IF(C1885="",NA(),MATCH($B1885&amp;$C1885,'Smelter Look-up'!$J:$J,0))</f>
        <v>#N/A</v>
      </c>
      <c r="X1885" s="171">
        <f t="shared" ca="1" si="87"/>
        <v>0</v>
      </c>
      <c r="AB1885" s="171" t="str">
        <f t="shared" ca="1" si="88"/>
        <v/>
      </c>
    </row>
    <row r="1886" spans="1:28" s="171" customFormat="1" ht="20.45">
      <c r="A1886" s="156"/>
      <c r="B1886" s="150" t="str">
        <f ca="1">IF(LEN(A1886)=0,"",INDEX('Smelter Look-up'!$A:$A,MATCH($A1886,'Smelter Look-up'!$E:$E,0)))</f>
        <v/>
      </c>
      <c r="C1886" s="153" t="str">
        <f ca="1">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 ca="1">IF(C1886="",NA(),MATCH($B1886&amp;$C1886,'Smelter Look-up'!$J:$J,0))</f>
        <v>#N/A</v>
      </c>
      <c r="X1886" s="171">
        <f t="shared" ca="1" si="87"/>
        <v>0</v>
      </c>
      <c r="AB1886" s="171" t="str">
        <f t="shared" ca="1" si="88"/>
        <v/>
      </c>
    </row>
    <row r="1887" spans="1:28" s="171" customFormat="1" ht="20.45">
      <c r="A1887" s="156"/>
      <c r="B1887" s="150" t="str">
        <f ca="1">IF(LEN(A1887)=0,"",INDEX('Smelter Look-up'!$A:$A,MATCH($A1887,'Smelter Look-up'!$E:$E,0)))</f>
        <v/>
      </c>
      <c r="C1887" s="153" t="str">
        <f ca="1">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 ca="1">IF(C1887="",NA(),MATCH($B1887&amp;$C1887,'Smelter Look-up'!$J:$J,0))</f>
        <v>#N/A</v>
      </c>
      <c r="X1887" s="171">
        <f t="shared" ca="1" si="87"/>
        <v>0</v>
      </c>
      <c r="AB1887" s="171" t="str">
        <f t="shared" ca="1" si="88"/>
        <v/>
      </c>
    </row>
    <row r="1888" spans="1:28" s="171" customFormat="1" ht="20.45">
      <c r="A1888" s="156"/>
      <c r="B1888" s="150" t="str">
        <f ca="1">IF(LEN(A1888)=0,"",INDEX('Smelter Look-up'!$A:$A,MATCH($A1888,'Smelter Look-up'!$E:$E,0)))</f>
        <v/>
      </c>
      <c r="C1888" s="153" t="str">
        <f ca="1">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 ca="1">IF(C1888="",NA(),MATCH($B1888&amp;$C1888,'Smelter Look-up'!$J:$J,0))</f>
        <v>#N/A</v>
      </c>
      <c r="X1888" s="171">
        <f t="shared" ca="1" si="87"/>
        <v>0</v>
      </c>
      <c r="AB1888" s="171" t="str">
        <f t="shared" ca="1" si="88"/>
        <v/>
      </c>
    </row>
    <row r="1889" spans="1:28" s="171" customFormat="1" ht="20.45">
      <c r="A1889" s="156"/>
      <c r="B1889" s="150" t="str">
        <f ca="1">IF(LEN(A1889)=0,"",INDEX('Smelter Look-up'!$A:$A,MATCH($A1889,'Smelter Look-up'!$E:$E,0)))</f>
        <v/>
      </c>
      <c r="C1889" s="153" t="str">
        <f ca="1">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 ca="1">IF(C1889="",NA(),MATCH($B1889&amp;$C1889,'Smelter Look-up'!$J:$J,0))</f>
        <v>#N/A</v>
      </c>
      <c r="X1889" s="171">
        <f t="shared" ca="1" si="87"/>
        <v>0</v>
      </c>
      <c r="AB1889" s="171" t="str">
        <f t="shared" ca="1" si="88"/>
        <v/>
      </c>
    </row>
    <row r="1890" spans="1:28" s="171" customFormat="1" ht="20.45">
      <c r="A1890" s="156"/>
      <c r="B1890" s="150" t="str">
        <f ca="1">IF(LEN(A1890)=0,"",INDEX('Smelter Look-up'!$A:$A,MATCH($A1890,'Smelter Look-up'!$E:$E,0)))</f>
        <v/>
      </c>
      <c r="C1890" s="153" t="str">
        <f ca="1">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 ca="1">IF(C1890="",NA(),MATCH($B1890&amp;$C1890,'Smelter Look-up'!$J:$J,0))</f>
        <v>#N/A</v>
      </c>
      <c r="X1890" s="171">
        <f t="shared" ca="1" si="87"/>
        <v>0</v>
      </c>
      <c r="AB1890" s="171" t="str">
        <f t="shared" ca="1" si="88"/>
        <v/>
      </c>
    </row>
    <row r="1891" spans="1:28" s="171" customFormat="1" ht="20.45">
      <c r="A1891" s="156"/>
      <c r="B1891" s="150" t="str">
        <f ca="1">IF(LEN(A1891)=0,"",INDEX('Smelter Look-up'!$A:$A,MATCH($A1891,'Smelter Look-up'!$E:$E,0)))</f>
        <v/>
      </c>
      <c r="C1891" s="153" t="str">
        <f ca="1">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 ca="1">IF(C1891="",NA(),MATCH($B1891&amp;$C1891,'Smelter Look-up'!$J:$J,0))</f>
        <v>#N/A</v>
      </c>
      <c r="X1891" s="171">
        <f t="shared" ca="1" si="87"/>
        <v>0</v>
      </c>
      <c r="AB1891" s="171" t="str">
        <f t="shared" ca="1" si="88"/>
        <v/>
      </c>
    </row>
    <row r="1892" spans="1:28" s="171" customFormat="1" ht="20.45">
      <c r="A1892" s="156"/>
      <c r="B1892" s="150" t="str">
        <f ca="1">IF(LEN(A1892)=0,"",INDEX('Smelter Look-up'!$A:$A,MATCH($A1892,'Smelter Look-up'!$E:$E,0)))</f>
        <v/>
      </c>
      <c r="C1892" s="153" t="str">
        <f ca="1">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 ca="1">IF(C1892="",NA(),MATCH($B1892&amp;$C1892,'Smelter Look-up'!$J:$J,0))</f>
        <v>#N/A</v>
      </c>
      <c r="X1892" s="171">
        <f t="shared" ca="1" si="87"/>
        <v>0</v>
      </c>
      <c r="AB1892" s="171" t="str">
        <f t="shared" ca="1" si="88"/>
        <v/>
      </c>
    </row>
    <row r="1893" spans="1:28" s="171" customFormat="1" ht="20.45">
      <c r="A1893" s="156"/>
      <c r="B1893" s="150" t="str">
        <f ca="1">IF(LEN(A1893)=0,"",INDEX('Smelter Look-up'!$A:$A,MATCH($A1893,'Smelter Look-up'!$E:$E,0)))</f>
        <v/>
      </c>
      <c r="C1893" s="153" t="str">
        <f ca="1">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 ca="1">IF(C1893="",NA(),MATCH($B1893&amp;$C1893,'Smelter Look-up'!$J:$J,0))</f>
        <v>#N/A</v>
      </c>
      <c r="X1893" s="171">
        <f t="shared" ca="1" si="87"/>
        <v>0</v>
      </c>
      <c r="AB1893" s="171" t="str">
        <f t="shared" ca="1" si="88"/>
        <v/>
      </c>
    </row>
    <row r="1894" spans="1:28" s="171" customFormat="1" ht="20.45">
      <c r="A1894" s="156"/>
      <c r="B1894" s="150" t="str">
        <f ca="1">IF(LEN(A1894)=0,"",INDEX('Smelter Look-up'!$A:$A,MATCH($A1894,'Smelter Look-up'!$E:$E,0)))</f>
        <v/>
      </c>
      <c r="C1894" s="153" t="str">
        <f ca="1">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 ca="1">IF(C1894="",NA(),MATCH($B1894&amp;$C1894,'Smelter Look-up'!$J:$J,0))</f>
        <v>#N/A</v>
      </c>
      <c r="X1894" s="171">
        <f t="shared" ca="1" si="87"/>
        <v>0</v>
      </c>
      <c r="AB1894" s="171" t="str">
        <f t="shared" ca="1" si="88"/>
        <v/>
      </c>
    </row>
    <row r="1895" spans="1:28" s="171" customFormat="1" ht="20.45">
      <c r="A1895" s="156"/>
      <c r="B1895" s="150" t="str">
        <f ca="1">IF(LEN(A1895)=0,"",INDEX('Smelter Look-up'!$A:$A,MATCH($A1895,'Smelter Look-up'!$E:$E,0)))</f>
        <v/>
      </c>
      <c r="C1895" s="153" t="str">
        <f ca="1">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 ca="1">IF(C1895="",NA(),MATCH($B1895&amp;$C1895,'Smelter Look-up'!$J:$J,0))</f>
        <v>#N/A</v>
      </c>
      <c r="X1895" s="171">
        <f t="shared" ca="1" si="87"/>
        <v>0</v>
      </c>
      <c r="AB1895" s="171" t="str">
        <f t="shared" ca="1" si="88"/>
        <v/>
      </c>
    </row>
    <row r="1896" spans="1:28" s="171" customFormat="1" ht="20.45">
      <c r="A1896" s="156"/>
      <c r="B1896" s="150" t="str">
        <f ca="1">IF(LEN(A1896)=0,"",INDEX('Smelter Look-up'!$A:$A,MATCH($A1896,'Smelter Look-up'!$E:$E,0)))</f>
        <v/>
      </c>
      <c r="C1896" s="153" t="str">
        <f ca="1">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 ca="1">IF(C1896="",NA(),MATCH($B1896&amp;$C1896,'Smelter Look-up'!$J:$J,0))</f>
        <v>#N/A</v>
      </c>
      <c r="X1896" s="171">
        <f t="shared" ca="1" si="87"/>
        <v>0</v>
      </c>
      <c r="AB1896" s="171" t="str">
        <f t="shared" ca="1" si="88"/>
        <v/>
      </c>
    </row>
    <row r="1897" spans="1:28" s="171" customFormat="1" ht="20.45">
      <c r="A1897" s="156"/>
      <c r="B1897" s="150" t="str">
        <f ca="1">IF(LEN(A1897)=0,"",INDEX('Smelter Look-up'!$A:$A,MATCH($A1897,'Smelter Look-up'!$E:$E,0)))</f>
        <v/>
      </c>
      <c r="C1897" s="153" t="str">
        <f ca="1">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 ca="1">IF(C1897="",NA(),MATCH($B1897&amp;$C1897,'Smelter Look-up'!$J:$J,0))</f>
        <v>#N/A</v>
      </c>
      <c r="X1897" s="171">
        <f t="shared" ca="1" si="87"/>
        <v>0</v>
      </c>
      <c r="AB1897" s="171" t="str">
        <f t="shared" ca="1" si="88"/>
        <v/>
      </c>
    </row>
    <row r="1898" spans="1:28" s="171" customFormat="1" ht="20.45">
      <c r="A1898" s="156"/>
      <c r="B1898" s="150" t="str">
        <f ca="1">IF(LEN(A1898)=0,"",INDEX('Smelter Look-up'!$A:$A,MATCH($A1898,'Smelter Look-up'!$E:$E,0)))</f>
        <v/>
      </c>
      <c r="C1898" s="153" t="str">
        <f ca="1">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 ca="1">IF(C1898="",NA(),MATCH($B1898&amp;$C1898,'Smelter Look-up'!$J:$J,0))</f>
        <v>#N/A</v>
      </c>
      <c r="X1898" s="171">
        <f t="shared" ca="1" si="87"/>
        <v>0</v>
      </c>
      <c r="AB1898" s="171" t="str">
        <f t="shared" ca="1" si="88"/>
        <v/>
      </c>
    </row>
    <row r="1899" spans="1:28" s="171" customFormat="1" ht="20.45">
      <c r="A1899" s="156"/>
      <c r="B1899" s="150" t="str">
        <f ca="1">IF(LEN(A1899)=0,"",INDEX('Smelter Look-up'!$A:$A,MATCH($A1899,'Smelter Look-up'!$E:$E,0)))</f>
        <v/>
      </c>
      <c r="C1899" s="153" t="str">
        <f ca="1">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 ca="1">IF(C1899="",NA(),MATCH($B1899&amp;$C1899,'Smelter Look-up'!$J:$J,0))</f>
        <v>#N/A</v>
      </c>
      <c r="X1899" s="171">
        <f t="shared" ca="1" si="87"/>
        <v>0</v>
      </c>
      <c r="AB1899" s="171" t="str">
        <f t="shared" ca="1" si="88"/>
        <v/>
      </c>
    </row>
    <row r="1900" spans="1:28" s="171" customFormat="1" ht="20.45">
      <c r="A1900" s="156"/>
      <c r="B1900" s="150" t="str">
        <f ca="1">IF(LEN(A1900)=0,"",INDEX('Smelter Look-up'!$A:$A,MATCH($A1900,'Smelter Look-up'!$E:$E,0)))</f>
        <v/>
      </c>
      <c r="C1900" s="153" t="str">
        <f ca="1">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 ca="1">IF(C1900="",NA(),MATCH($B1900&amp;$C1900,'Smelter Look-up'!$J:$J,0))</f>
        <v>#N/A</v>
      </c>
      <c r="X1900" s="171">
        <f t="shared" ca="1" si="87"/>
        <v>0</v>
      </c>
      <c r="AB1900" s="171" t="str">
        <f t="shared" ca="1" si="88"/>
        <v/>
      </c>
    </row>
    <row r="1901" spans="1:28" s="171" customFormat="1" ht="20.45">
      <c r="A1901" s="156"/>
      <c r="B1901" s="150" t="str">
        <f ca="1">IF(LEN(A1901)=0,"",INDEX('Smelter Look-up'!$A:$A,MATCH($A1901,'Smelter Look-up'!$E:$E,0)))</f>
        <v/>
      </c>
      <c r="C1901" s="153" t="str">
        <f ca="1">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 ca="1">IF(C1901="",NA(),MATCH($B1901&amp;$C1901,'Smelter Look-up'!$J:$J,0))</f>
        <v>#N/A</v>
      </c>
      <c r="X1901" s="171">
        <f t="shared" ca="1" si="87"/>
        <v>0</v>
      </c>
      <c r="AB1901" s="171" t="str">
        <f t="shared" ca="1" si="88"/>
        <v/>
      </c>
    </row>
    <row r="1902" spans="1:28" s="171" customFormat="1" ht="20.45">
      <c r="A1902" s="156"/>
      <c r="B1902" s="150" t="str">
        <f ca="1">IF(LEN(A1902)=0,"",INDEX('Smelter Look-up'!$A:$A,MATCH($A1902,'Smelter Look-up'!$E:$E,0)))</f>
        <v/>
      </c>
      <c r="C1902" s="153" t="str">
        <f ca="1">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 ca="1">IF(C1902="",NA(),MATCH($B1902&amp;$C1902,'Smelter Look-up'!$J:$J,0))</f>
        <v>#N/A</v>
      </c>
      <c r="X1902" s="171">
        <f t="shared" ca="1" si="87"/>
        <v>0</v>
      </c>
      <c r="AB1902" s="171" t="str">
        <f t="shared" ca="1" si="88"/>
        <v/>
      </c>
    </row>
    <row r="1903" spans="1:28" s="171" customFormat="1" ht="20.45">
      <c r="A1903" s="156"/>
      <c r="B1903" s="150" t="str">
        <f ca="1">IF(LEN(A1903)=0,"",INDEX('Smelter Look-up'!$A:$A,MATCH($A1903,'Smelter Look-up'!$E:$E,0)))</f>
        <v/>
      </c>
      <c r="C1903" s="153" t="str">
        <f ca="1">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 ca="1">IF(C1903="",NA(),MATCH($B1903&amp;$C1903,'Smelter Look-up'!$J:$J,0))</f>
        <v>#N/A</v>
      </c>
      <c r="X1903" s="171">
        <f t="shared" ca="1" si="87"/>
        <v>0</v>
      </c>
      <c r="AB1903" s="171" t="str">
        <f t="shared" ca="1" si="88"/>
        <v/>
      </c>
    </row>
    <row r="1904" spans="1:28" s="171" customFormat="1" ht="20.45">
      <c r="A1904" s="156"/>
      <c r="B1904" s="150" t="str">
        <f ca="1">IF(LEN(A1904)=0,"",INDEX('Smelter Look-up'!$A:$A,MATCH($A1904,'Smelter Look-up'!$E:$E,0)))</f>
        <v/>
      </c>
      <c r="C1904" s="153" t="str">
        <f ca="1">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 ca="1">IF(C1904="",NA(),MATCH($B1904&amp;$C1904,'Smelter Look-up'!$J:$J,0))</f>
        <v>#N/A</v>
      </c>
      <c r="X1904" s="171">
        <f t="shared" ca="1" si="87"/>
        <v>0</v>
      </c>
      <c r="AB1904" s="171" t="str">
        <f t="shared" ca="1" si="88"/>
        <v/>
      </c>
    </row>
    <row r="1905" spans="1:28" s="171" customFormat="1" ht="20.45">
      <c r="A1905" s="156"/>
      <c r="B1905" s="150" t="str">
        <f ca="1">IF(LEN(A1905)=0,"",INDEX('Smelter Look-up'!$A:$A,MATCH($A1905,'Smelter Look-up'!$E:$E,0)))</f>
        <v/>
      </c>
      <c r="C1905" s="153" t="str">
        <f ca="1">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 ca="1">IF(C1905="",NA(),MATCH($B1905&amp;$C1905,'Smelter Look-up'!$J:$J,0))</f>
        <v>#N/A</v>
      </c>
      <c r="X1905" s="171">
        <f t="shared" ca="1" si="87"/>
        <v>0</v>
      </c>
      <c r="AB1905" s="171" t="str">
        <f t="shared" ca="1" si="88"/>
        <v/>
      </c>
    </row>
    <row r="1906" spans="1:28" s="171" customFormat="1" ht="20.45">
      <c r="A1906" s="156"/>
      <c r="B1906" s="150" t="str">
        <f ca="1">IF(LEN(A1906)=0,"",INDEX('Smelter Look-up'!$A:$A,MATCH($A1906,'Smelter Look-up'!$E:$E,0)))</f>
        <v/>
      </c>
      <c r="C1906" s="153" t="str">
        <f ca="1">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 ca="1">IF(C1906="",NA(),MATCH($B1906&amp;$C1906,'Smelter Look-up'!$J:$J,0))</f>
        <v>#N/A</v>
      </c>
      <c r="X1906" s="171">
        <f t="shared" ca="1" si="87"/>
        <v>0</v>
      </c>
      <c r="AB1906" s="171" t="str">
        <f t="shared" ca="1" si="88"/>
        <v/>
      </c>
    </row>
    <row r="1907" spans="1:28" s="171" customFormat="1" ht="20.45">
      <c r="A1907" s="156"/>
      <c r="B1907" s="150" t="str">
        <f ca="1">IF(LEN(A1907)=0,"",INDEX('Smelter Look-up'!$A:$A,MATCH($A1907,'Smelter Look-up'!$E:$E,0)))</f>
        <v/>
      </c>
      <c r="C1907" s="153" t="str">
        <f ca="1">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 ca="1">IF(C1907="",NA(),MATCH($B1907&amp;$C1907,'Smelter Look-up'!$J:$J,0))</f>
        <v>#N/A</v>
      </c>
      <c r="X1907" s="171">
        <f t="shared" ca="1" si="87"/>
        <v>0</v>
      </c>
      <c r="AB1907" s="171" t="str">
        <f t="shared" ca="1" si="88"/>
        <v/>
      </c>
    </row>
    <row r="1908" spans="1:28" s="171" customFormat="1" ht="20.45">
      <c r="A1908" s="156"/>
      <c r="B1908" s="150" t="str">
        <f ca="1">IF(LEN(A1908)=0,"",INDEX('Smelter Look-up'!$A:$A,MATCH($A1908,'Smelter Look-up'!$E:$E,0)))</f>
        <v/>
      </c>
      <c r="C1908" s="153" t="str">
        <f ca="1">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 ca="1">IF(C1908="",NA(),MATCH($B1908&amp;$C1908,'Smelter Look-up'!$J:$J,0))</f>
        <v>#N/A</v>
      </c>
      <c r="X1908" s="171">
        <f t="shared" ca="1" si="87"/>
        <v>0</v>
      </c>
      <c r="AB1908" s="171" t="str">
        <f t="shared" ca="1" si="88"/>
        <v/>
      </c>
    </row>
    <row r="1909" spans="1:28" s="171" customFormat="1" ht="20.45">
      <c r="A1909" s="156"/>
      <c r="B1909" s="150" t="str">
        <f ca="1">IF(LEN(A1909)=0,"",INDEX('Smelter Look-up'!$A:$A,MATCH($A1909,'Smelter Look-up'!$E:$E,0)))</f>
        <v/>
      </c>
      <c r="C1909" s="153" t="str">
        <f ca="1">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 ca="1">IF(C1909="",NA(),MATCH($B1909&amp;$C1909,'Smelter Look-up'!$J:$J,0))</f>
        <v>#N/A</v>
      </c>
      <c r="X1909" s="171">
        <f t="shared" ca="1" si="87"/>
        <v>0</v>
      </c>
      <c r="AB1909" s="171" t="str">
        <f t="shared" ca="1" si="88"/>
        <v/>
      </c>
    </row>
    <row r="1910" spans="1:28" s="171" customFormat="1" ht="20.45">
      <c r="A1910" s="156"/>
      <c r="B1910" s="150" t="str">
        <f ca="1">IF(LEN(A1910)=0,"",INDEX('Smelter Look-up'!$A:$A,MATCH($A1910,'Smelter Look-up'!$E:$E,0)))</f>
        <v/>
      </c>
      <c r="C1910" s="153" t="str">
        <f ca="1">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 ca="1">IF(C1910="",NA(),MATCH($B1910&amp;$C1910,'Smelter Look-up'!$J:$J,0))</f>
        <v>#N/A</v>
      </c>
      <c r="X1910" s="171">
        <f t="shared" ca="1" si="87"/>
        <v>0</v>
      </c>
      <c r="AB1910" s="171" t="str">
        <f t="shared" ca="1" si="88"/>
        <v/>
      </c>
    </row>
    <row r="1911" spans="1:28" s="171" customFormat="1" ht="20.45">
      <c r="A1911" s="156"/>
      <c r="B1911" s="150" t="str">
        <f ca="1">IF(LEN(A1911)=0,"",INDEX('Smelter Look-up'!$A:$A,MATCH($A1911,'Smelter Look-up'!$E:$E,0)))</f>
        <v/>
      </c>
      <c r="C1911" s="153" t="str">
        <f ca="1">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 ca="1">IF(C1911="",NA(),MATCH($B1911&amp;$C1911,'Smelter Look-up'!$J:$J,0))</f>
        <v>#N/A</v>
      </c>
      <c r="X1911" s="171">
        <f t="shared" ca="1" si="87"/>
        <v>0</v>
      </c>
      <c r="AB1911" s="171" t="str">
        <f t="shared" ca="1" si="88"/>
        <v/>
      </c>
    </row>
    <row r="1912" spans="1:28" s="171" customFormat="1" ht="20.45">
      <c r="A1912" s="156"/>
      <c r="B1912" s="150" t="str">
        <f ca="1">IF(LEN(A1912)=0,"",INDEX('Smelter Look-up'!$A:$A,MATCH($A1912,'Smelter Look-up'!$E:$E,0)))</f>
        <v/>
      </c>
      <c r="C1912" s="153" t="str">
        <f ca="1">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 ca="1">IF(C1912="",NA(),MATCH($B1912&amp;$C1912,'Smelter Look-up'!$J:$J,0))</f>
        <v>#N/A</v>
      </c>
      <c r="X1912" s="171">
        <f t="shared" ca="1" si="87"/>
        <v>0</v>
      </c>
      <c r="AB1912" s="171" t="str">
        <f t="shared" ca="1" si="88"/>
        <v/>
      </c>
    </row>
    <row r="1913" spans="1:28" s="171" customFormat="1" ht="20.45">
      <c r="A1913" s="156"/>
      <c r="B1913" s="150" t="str">
        <f ca="1">IF(LEN(A1913)=0,"",INDEX('Smelter Look-up'!$A:$A,MATCH($A1913,'Smelter Look-up'!$E:$E,0)))</f>
        <v/>
      </c>
      <c r="C1913" s="153" t="str">
        <f ca="1">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 ca="1">IF(C1913="",NA(),MATCH($B1913&amp;$C1913,'Smelter Look-up'!$J:$J,0))</f>
        <v>#N/A</v>
      </c>
      <c r="X1913" s="171">
        <f t="shared" ca="1" si="87"/>
        <v>0</v>
      </c>
      <c r="AB1913" s="171" t="str">
        <f t="shared" ca="1" si="88"/>
        <v/>
      </c>
    </row>
    <row r="1914" spans="1:28" s="171" customFormat="1" ht="20.45">
      <c r="A1914" s="156"/>
      <c r="B1914" s="150" t="str">
        <f ca="1">IF(LEN(A1914)=0,"",INDEX('Smelter Look-up'!$A:$A,MATCH($A1914,'Smelter Look-up'!$E:$E,0)))</f>
        <v/>
      </c>
      <c r="C1914" s="153" t="str">
        <f ca="1">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 ca="1">IF(C1914="",NA(),MATCH($B1914&amp;$C1914,'Smelter Look-up'!$J:$J,0))</f>
        <v>#N/A</v>
      </c>
      <c r="X1914" s="171">
        <f t="shared" ca="1" si="87"/>
        <v>0</v>
      </c>
      <c r="AB1914" s="171" t="str">
        <f t="shared" ca="1" si="88"/>
        <v/>
      </c>
    </row>
    <row r="1915" spans="1:28" s="171" customFormat="1" ht="20.45">
      <c r="A1915" s="156"/>
      <c r="B1915" s="150" t="str">
        <f ca="1">IF(LEN(A1915)=0,"",INDEX('Smelter Look-up'!$A:$A,MATCH($A1915,'Smelter Look-up'!$E:$E,0)))</f>
        <v/>
      </c>
      <c r="C1915" s="153" t="str">
        <f ca="1">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 ca="1">IF(C1915="",NA(),MATCH($B1915&amp;$C1915,'Smelter Look-up'!$J:$J,0))</f>
        <v>#N/A</v>
      </c>
      <c r="X1915" s="171">
        <f t="shared" ca="1" si="87"/>
        <v>0</v>
      </c>
      <c r="AB1915" s="171" t="str">
        <f t="shared" ca="1" si="88"/>
        <v/>
      </c>
    </row>
    <row r="1916" spans="1:28" s="171" customFormat="1" ht="20.45">
      <c r="A1916" s="156"/>
      <c r="B1916" s="150" t="str">
        <f ca="1">IF(LEN(A1916)=0,"",INDEX('Smelter Look-up'!$A:$A,MATCH($A1916,'Smelter Look-up'!$E:$E,0)))</f>
        <v/>
      </c>
      <c r="C1916" s="153" t="str">
        <f ca="1">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 ca="1">IF(C1916="",NA(),MATCH($B1916&amp;$C1916,'Smelter Look-up'!$J:$J,0))</f>
        <v>#N/A</v>
      </c>
      <c r="X1916" s="171">
        <f t="shared" ca="1" si="87"/>
        <v>0</v>
      </c>
      <c r="AB1916" s="171" t="str">
        <f t="shared" ca="1" si="88"/>
        <v/>
      </c>
    </row>
    <row r="1917" spans="1:28" s="171" customFormat="1" ht="20.45">
      <c r="A1917" s="156"/>
      <c r="B1917" s="150" t="str">
        <f ca="1">IF(LEN(A1917)=0,"",INDEX('Smelter Look-up'!$A:$A,MATCH($A1917,'Smelter Look-up'!$E:$E,0)))</f>
        <v/>
      </c>
      <c r="C1917" s="153" t="str">
        <f ca="1">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 ca="1">IF(C1917="",NA(),MATCH($B1917&amp;$C1917,'Smelter Look-up'!$J:$J,0))</f>
        <v>#N/A</v>
      </c>
      <c r="X1917" s="171">
        <f t="shared" ca="1" si="87"/>
        <v>0</v>
      </c>
      <c r="AB1917" s="171" t="str">
        <f t="shared" ca="1" si="88"/>
        <v/>
      </c>
    </row>
    <row r="1918" spans="1:28" s="171" customFormat="1" ht="20.45">
      <c r="A1918" s="156"/>
      <c r="B1918" s="150" t="str">
        <f ca="1">IF(LEN(A1918)=0,"",INDEX('Smelter Look-up'!$A:$A,MATCH($A1918,'Smelter Look-up'!$E:$E,0)))</f>
        <v/>
      </c>
      <c r="C1918" s="153" t="str">
        <f ca="1">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 ca="1">IF(C1918="",NA(),MATCH($B1918&amp;$C1918,'Smelter Look-up'!$J:$J,0))</f>
        <v>#N/A</v>
      </c>
      <c r="X1918" s="171">
        <f t="shared" ca="1" si="87"/>
        <v>0</v>
      </c>
      <c r="AB1918" s="171" t="str">
        <f t="shared" ca="1" si="88"/>
        <v/>
      </c>
    </row>
    <row r="1919" spans="1:28" s="171" customFormat="1" ht="20.45">
      <c r="A1919" s="156"/>
      <c r="B1919" s="150" t="str">
        <f ca="1">IF(LEN(A1919)=0,"",INDEX('Smelter Look-up'!$A:$A,MATCH($A1919,'Smelter Look-up'!$E:$E,0)))</f>
        <v/>
      </c>
      <c r="C1919" s="153" t="str">
        <f ca="1">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 ca="1">IF(C1919="",NA(),MATCH($B1919&amp;$C1919,'Smelter Look-up'!$J:$J,0))</f>
        <v>#N/A</v>
      </c>
      <c r="X1919" s="171">
        <f t="shared" ref="X1919:X1982" ca="1" si="90">IF(AND(C1919="Smelter not listed",OR(LEN(D1919)=0,LEN(E1919)=0)),1,0)</f>
        <v>0</v>
      </c>
      <c r="AB1919" s="171" t="str">
        <f t="shared" ref="AB1919:AB1982" ca="1" si="91">B1919&amp;C1919</f>
        <v/>
      </c>
    </row>
    <row r="1920" spans="1:28" s="171" customFormat="1" ht="20.45">
      <c r="A1920" s="156"/>
      <c r="B1920" s="150" t="str">
        <f ca="1">IF(LEN(A1920)=0,"",INDEX('Smelter Look-up'!$A:$A,MATCH($A1920,'Smelter Look-up'!$E:$E,0)))</f>
        <v/>
      </c>
      <c r="C1920" s="153" t="str">
        <f ca="1">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 ca="1">IF(C1920="",NA(),MATCH($B1920&amp;$C1920,'Smelter Look-up'!$J:$J,0))</f>
        <v>#N/A</v>
      </c>
      <c r="X1920" s="171">
        <f t="shared" ca="1" si="90"/>
        <v>0</v>
      </c>
      <c r="AB1920" s="171" t="str">
        <f t="shared" ca="1" si="91"/>
        <v/>
      </c>
    </row>
    <row r="1921" spans="1:28" s="171" customFormat="1" ht="20.45">
      <c r="A1921" s="156"/>
      <c r="B1921" s="150" t="str">
        <f ca="1">IF(LEN(A1921)=0,"",INDEX('Smelter Look-up'!$A:$A,MATCH($A1921,'Smelter Look-up'!$E:$E,0)))</f>
        <v/>
      </c>
      <c r="C1921" s="153" t="str">
        <f ca="1">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 ca="1">IF(C1921="",NA(),MATCH($B1921&amp;$C1921,'Smelter Look-up'!$J:$J,0))</f>
        <v>#N/A</v>
      </c>
      <c r="X1921" s="171">
        <f t="shared" ca="1" si="90"/>
        <v>0</v>
      </c>
      <c r="AB1921" s="171" t="str">
        <f t="shared" ca="1" si="91"/>
        <v/>
      </c>
    </row>
    <row r="1922" spans="1:28" s="171" customFormat="1" ht="20.45">
      <c r="A1922" s="156"/>
      <c r="B1922" s="150" t="str">
        <f ca="1">IF(LEN(A1922)=0,"",INDEX('Smelter Look-up'!$A:$A,MATCH($A1922,'Smelter Look-up'!$E:$E,0)))</f>
        <v/>
      </c>
      <c r="C1922" s="153" t="str">
        <f ca="1">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 ca="1">IF(C1922="",NA(),MATCH($B1922&amp;$C1922,'Smelter Look-up'!$J:$J,0))</f>
        <v>#N/A</v>
      </c>
      <c r="X1922" s="171">
        <f t="shared" ca="1" si="90"/>
        <v>0</v>
      </c>
      <c r="AB1922" s="171" t="str">
        <f t="shared" ca="1" si="91"/>
        <v/>
      </c>
    </row>
    <row r="1923" spans="1:28" s="171" customFormat="1" ht="20.45">
      <c r="A1923" s="156"/>
      <c r="B1923" s="150" t="str">
        <f ca="1">IF(LEN(A1923)=0,"",INDEX('Smelter Look-up'!$A:$A,MATCH($A1923,'Smelter Look-up'!$E:$E,0)))</f>
        <v/>
      </c>
      <c r="C1923" s="153" t="str">
        <f ca="1">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 ca="1">IF(C1923="",NA(),MATCH($B1923&amp;$C1923,'Smelter Look-up'!$J:$J,0))</f>
        <v>#N/A</v>
      </c>
      <c r="X1923" s="171">
        <f t="shared" ca="1" si="90"/>
        <v>0</v>
      </c>
      <c r="AB1923" s="171" t="str">
        <f t="shared" ca="1" si="91"/>
        <v/>
      </c>
    </row>
    <row r="1924" spans="1:28" s="171" customFormat="1" ht="20.45">
      <c r="A1924" s="156"/>
      <c r="B1924" s="150" t="str">
        <f ca="1">IF(LEN(A1924)=0,"",INDEX('Smelter Look-up'!$A:$A,MATCH($A1924,'Smelter Look-up'!$E:$E,0)))</f>
        <v/>
      </c>
      <c r="C1924" s="153" t="str">
        <f ca="1">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 ca="1">IF(C1924="",NA(),MATCH($B1924&amp;$C1924,'Smelter Look-up'!$J:$J,0))</f>
        <v>#N/A</v>
      </c>
      <c r="X1924" s="171">
        <f t="shared" ca="1" si="90"/>
        <v>0</v>
      </c>
      <c r="AB1924" s="171" t="str">
        <f t="shared" ca="1" si="91"/>
        <v/>
      </c>
    </row>
    <row r="1925" spans="1:28" s="171" customFormat="1" ht="20.45">
      <c r="A1925" s="156"/>
      <c r="B1925" s="150" t="str">
        <f ca="1">IF(LEN(A1925)=0,"",INDEX('Smelter Look-up'!$A:$A,MATCH($A1925,'Smelter Look-up'!$E:$E,0)))</f>
        <v/>
      </c>
      <c r="C1925" s="153" t="str">
        <f ca="1">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 ca="1">IF(C1925="",NA(),MATCH($B1925&amp;$C1925,'Smelter Look-up'!$J:$J,0))</f>
        <v>#N/A</v>
      </c>
      <c r="X1925" s="171">
        <f t="shared" ca="1" si="90"/>
        <v>0</v>
      </c>
      <c r="AB1925" s="171" t="str">
        <f t="shared" ca="1" si="91"/>
        <v/>
      </c>
    </row>
    <row r="1926" spans="1:28" s="171" customFormat="1" ht="20.45">
      <c r="A1926" s="156"/>
      <c r="B1926" s="150" t="str">
        <f ca="1">IF(LEN(A1926)=0,"",INDEX('Smelter Look-up'!$A:$A,MATCH($A1926,'Smelter Look-up'!$E:$E,0)))</f>
        <v/>
      </c>
      <c r="C1926" s="153" t="str">
        <f ca="1">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 ca="1">IF(C1926="",NA(),MATCH($B1926&amp;$C1926,'Smelter Look-up'!$J:$J,0))</f>
        <v>#N/A</v>
      </c>
      <c r="X1926" s="171">
        <f t="shared" ca="1" si="90"/>
        <v>0</v>
      </c>
      <c r="AB1926" s="171" t="str">
        <f t="shared" ca="1" si="91"/>
        <v/>
      </c>
    </row>
    <row r="1927" spans="1:28" s="171" customFormat="1" ht="20.45">
      <c r="A1927" s="156"/>
      <c r="B1927" s="150" t="str">
        <f ca="1">IF(LEN(A1927)=0,"",INDEX('Smelter Look-up'!$A:$A,MATCH($A1927,'Smelter Look-up'!$E:$E,0)))</f>
        <v/>
      </c>
      <c r="C1927" s="153" t="str">
        <f ca="1">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 ca="1">IF(C1927="",NA(),MATCH($B1927&amp;$C1927,'Smelter Look-up'!$J:$J,0))</f>
        <v>#N/A</v>
      </c>
      <c r="X1927" s="171">
        <f t="shared" ca="1" si="90"/>
        <v>0</v>
      </c>
      <c r="AB1927" s="171" t="str">
        <f t="shared" ca="1" si="91"/>
        <v/>
      </c>
    </row>
    <row r="1928" spans="1:28" s="171" customFormat="1" ht="20.45">
      <c r="A1928" s="156"/>
      <c r="B1928" s="150" t="str">
        <f ca="1">IF(LEN(A1928)=0,"",INDEX('Smelter Look-up'!$A:$A,MATCH($A1928,'Smelter Look-up'!$E:$E,0)))</f>
        <v/>
      </c>
      <c r="C1928" s="153" t="str">
        <f ca="1">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 ca="1">IF(C1928="",NA(),MATCH($B1928&amp;$C1928,'Smelter Look-up'!$J:$J,0))</f>
        <v>#N/A</v>
      </c>
      <c r="X1928" s="171">
        <f t="shared" ca="1" si="90"/>
        <v>0</v>
      </c>
      <c r="AB1928" s="171" t="str">
        <f t="shared" ca="1" si="91"/>
        <v/>
      </c>
    </row>
    <row r="1929" spans="1:28" s="171" customFormat="1" ht="20.45">
      <c r="A1929" s="156"/>
      <c r="B1929" s="150" t="str">
        <f ca="1">IF(LEN(A1929)=0,"",INDEX('Smelter Look-up'!$A:$A,MATCH($A1929,'Smelter Look-up'!$E:$E,0)))</f>
        <v/>
      </c>
      <c r="C1929" s="153" t="str">
        <f ca="1">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 ca="1">IF(C1929="",NA(),MATCH($B1929&amp;$C1929,'Smelter Look-up'!$J:$J,0))</f>
        <v>#N/A</v>
      </c>
      <c r="X1929" s="171">
        <f t="shared" ca="1" si="90"/>
        <v>0</v>
      </c>
      <c r="AB1929" s="171" t="str">
        <f t="shared" ca="1" si="91"/>
        <v/>
      </c>
    </row>
    <row r="1930" spans="1:28" s="171" customFormat="1" ht="20.45">
      <c r="A1930" s="156"/>
      <c r="B1930" s="150" t="str">
        <f ca="1">IF(LEN(A1930)=0,"",INDEX('Smelter Look-up'!$A:$A,MATCH($A1930,'Smelter Look-up'!$E:$E,0)))</f>
        <v/>
      </c>
      <c r="C1930" s="153" t="str">
        <f ca="1">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 ca="1">IF(C1930="",NA(),MATCH($B1930&amp;$C1930,'Smelter Look-up'!$J:$J,0))</f>
        <v>#N/A</v>
      </c>
      <c r="X1930" s="171">
        <f t="shared" ca="1" si="90"/>
        <v>0</v>
      </c>
      <c r="AB1930" s="171" t="str">
        <f t="shared" ca="1" si="91"/>
        <v/>
      </c>
    </row>
    <row r="1931" spans="1:28" s="171" customFormat="1" ht="20.45">
      <c r="A1931" s="156"/>
      <c r="B1931" s="150" t="str">
        <f ca="1">IF(LEN(A1931)=0,"",INDEX('Smelter Look-up'!$A:$A,MATCH($A1931,'Smelter Look-up'!$E:$E,0)))</f>
        <v/>
      </c>
      <c r="C1931" s="153" t="str">
        <f ca="1">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 ca="1">IF(C1931="",NA(),MATCH($B1931&amp;$C1931,'Smelter Look-up'!$J:$J,0))</f>
        <v>#N/A</v>
      </c>
      <c r="X1931" s="171">
        <f t="shared" ca="1" si="90"/>
        <v>0</v>
      </c>
      <c r="AB1931" s="171" t="str">
        <f t="shared" ca="1" si="91"/>
        <v/>
      </c>
    </row>
    <row r="1932" spans="1:28" s="171" customFormat="1" ht="20.45">
      <c r="A1932" s="156"/>
      <c r="B1932" s="150" t="str">
        <f ca="1">IF(LEN(A1932)=0,"",INDEX('Smelter Look-up'!$A:$A,MATCH($A1932,'Smelter Look-up'!$E:$E,0)))</f>
        <v/>
      </c>
      <c r="C1932" s="153" t="str">
        <f ca="1">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 ca="1">IF(C1932="",NA(),MATCH($B1932&amp;$C1932,'Smelter Look-up'!$J:$J,0))</f>
        <v>#N/A</v>
      </c>
      <c r="X1932" s="171">
        <f t="shared" ca="1" si="90"/>
        <v>0</v>
      </c>
      <c r="AB1932" s="171" t="str">
        <f t="shared" ca="1" si="91"/>
        <v/>
      </c>
    </row>
    <row r="1933" spans="1:28" s="171" customFormat="1" ht="20.45">
      <c r="A1933" s="156"/>
      <c r="B1933" s="150" t="str">
        <f ca="1">IF(LEN(A1933)=0,"",INDEX('Smelter Look-up'!$A:$A,MATCH($A1933,'Smelter Look-up'!$E:$E,0)))</f>
        <v/>
      </c>
      <c r="C1933" s="153" t="str">
        <f ca="1">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 ca="1">IF(C1933="",NA(),MATCH($B1933&amp;$C1933,'Smelter Look-up'!$J:$J,0))</f>
        <v>#N/A</v>
      </c>
      <c r="X1933" s="171">
        <f t="shared" ca="1" si="90"/>
        <v>0</v>
      </c>
      <c r="AB1933" s="171" t="str">
        <f t="shared" ca="1" si="91"/>
        <v/>
      </c>
    </row>
    <row r="1934" spans="1:28" s="171" customFormat="1" ht="20.45">
      <c r="A1934" s="156"/>
      <c r="B1934" s="150" t="str">
        <f ca="1">IF(LEN(A1934)=0,"",INDEX('Smelter Look-up'!$A:$A,MATCH($A1934,'Smelter Look-up'!$E:$E,0)))</f>
        <v/>
      </c>
      <c r="C1934" s="153" t="str">
        <f ca="1">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 ca="1">IF(C1934="",NA(),MATCH($B1934&amp;$C1934,'Smelter Look-up'!$J:$J,0))</f>
        <v>#N/A</v>
      </c>
      <c r="X1934" s="171">
        <f t="shared" ca="1" si="90"/>
        <v>0</v>
      </c>
      <c r="AB1934" s="171" t="str">
        <f t="shared" ca="1" si="91"/>
        <v/>
      </c>
    </row>
    <row r="1935" spans="1:28" s="171" customFormat="1" ht="20.45">
      <c r="A1935" s="156"/>
      <c r="B1935" s="150" t="str">
        <f ca="1">IF(LEN(A1935)=0,"",INDEX('Smelter Look-up'!$A:$A,MATCH($A1935,'Smelter Look-up'!$E:$E,0)))</f>
        <v/>
      </c>
      <c r="C1935" s="153" t="str">
        <f ca="1">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 ca="1">IF(C1935="",NA(),MATCH($B1935&amp;$C1935,'Smelter Look-up'!$J:$J,0))</f>
        <v>#N/A</v>
      </c>
      <c r="X1935" s="171">
        <f t="shared" ca="1" si="90"/>
        <v>0</v>
      </c>
      <c r="AB1935" s="171" t="str">
        <f t="shared" ca="1" si="91"/>
        <v/>
      </c>
    </row>
    <row r="1936" spans="1:28" s="171" customFormat="1" ht="20.45">
      <c r="A1936" s="156"/>
      <c r="B1936" s="150" t="str">
        <f ca="1">IF(LEN(A1936)=0,"",INDEX('Smelter Look-up'!$A:$A,MATCH($A1936,'Smelter Look-up'!$E:$E,0)))</f>
        <v/>
      </c>
      <c r="C1936" s="153" t="str">
        <f ca="1">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 ca="1">IF(C1936="",NA(),MATCH($B1936&amp;$C1936,'Smelter Look-up'!$J:$J,0))</f>
        <v>#N/A</v>
      </c>
      <c r="X1936" s="171">
        <f t="shared" ca="1" si="90"/>
        <v>0</v>
      </c>
      <c r="AB1936" s="171" t="str">
        <f t="shared" ca="1" si="91"/>
        <v/>
      </c>
    </row>
    <row r="1937" spans="1:28" s="171" customFormat="1" ht="20.45">
      <c r="A1937" s="156"/>
      <c r="B1937" s="150" t="str">
        <f ca="1">IF(LEN(A1937)=0,"",INDEX('Smelter Look-up'!$A:$A,MATCH($A1937,'Smelter Look-up'!$E:$E,0)))</f>
        <v/>
      </c>
      <c r="C1937" s="153" t="str">
        <f ca="1">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 ca="1">IF(C1937="",NA(),MATCH($B1937&amp;$C1937,'Smelter Look-up'!$J:$J,0))</f>
        <v>#N/A</v>
      </c>
      <c r="X1937" s="171">
        <f t="shared" ca="1" si="90"/>
        <v>0</v>
      </c>
      <c r="AB1937" s="171" t="str">
        <f t="shared" ca="1" si="91"/>
        <v/>
      </c>
    </row>
    <row r="1938" spans="1:28" s="171" customFormat="1" ht="20.45">
      <c r="A1938" s="156"/>
      <c r="B1938" s="150" t="str">
        <f ca="1">IF(LEN(A1938)=0,"",INDEX('Smelter Look-up'!$A:$A,MATCH($A1938,'Smelter Look-up'!$E:$E,0)))</f>
        <v/>
      </c>
      <c r="C1938" s="153" t="str">
        <f ca="1">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 ca="1">IF(C1938="",NA(),MATCH($B1938&amp;$C1938,'Smelter Look-up'!$J:$J,0))</f>
        <v>#N/A</v>
      </c>
      <c r="X1938" s="171">
        <f t="shared" ca="1" si="90"/>
        <v>0</v>
      </c>
      <c r="AB1938" s="171" t="str">
        <f t="shared" ca="1" si="91"/>
        <v/>
      </c>
    </row>
    <row r="1939" spans="1:28" s="171" customFormat="1" ht="20.45">
      <c r="A1939" s="156"/>
      <c r="B1939" s="150" t="str">
        <f ca="1">IF(LEN(A1939)=0,"",INDEX('Smelter Look-up'!$A:$A,MATCH($A1939,'Smelter Look-up'!$E:$E,0)))</f>
        <v/>
      </c>
      <c r="C1939" s="153" t="str">
        <f ca="1">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 ca="1">IF(C1939="",NA(),MATCH($B1939&amp;$C1939,'Smelter Look-up'!$J:$J,0))</f>
        <v>#N/A</v>
      </c>
      <c r="X1939" s="171">
        <f t="shared" ca="1" si="90"/>
        <v>0</v>
      </c>
      <c r="AB1939" s="171" t="str">
        <f t="shared" ca="1" si="91"/>
        <v/>
      </c>
    </row>
    <row r="1940" spans="1:28" s="171" customFormat="1" ht="20.45">
      <c r="A1940" s="156"/>
      <c r="B1940" s="150" t="str">
        <f ca="1">IF(LEN(A1940)=0,"",INDEX('Smelter Look-up'!$A:$A,MATCH($A1940,'Smelter Look-up'!$E:$E,0)))</f>
        <v/>
      </c>
      <c r="C1940" s="153" t="str">
        <f ca="1">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 ca="1">IF(C1940="",NA(),MATCH($B1940&amp;$C1940,'Smelter Look-up'!$J:$J,0))</f>
        <v>#N/A</v>
      </c>
      <c r="X1940" s="171">
        <f t="shared" ca="1" si="90"/>
        <v>0</v>
      </c>
      <c r="AB1940" s="171" t="str">
        <f t="shared" ca="1" si="91"/>
        <v/>
      </c>
    </row>
    <row r="1941" spans="1:28" s="171" customFormat="1" ht="20.45">
      <c r="A1941" s="156"/>
      <c r="B1941" s="150" t="str">
        <f ca="1">IF(LEN(A1941)=0,"",INDEX('Smelter Look-up'!$A:$A,MATCH($A1941,'Smelter Look-up'!$E:$E,0)))</f>
        <v/>
      </c>
      <c r="C1941" s="153" t="str">
        <f ca="1">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 ca="1">IF(C1941="",NA(),MATCH($B1941&amp;$C1941,'Smelter Look-up'!$J:$J,0))</f>
        <v>#N/A</v>
      </c>
      <c r="X1941" s="171">
        <f t="shared" ca="1" si="90"/>
        <v>0</v>
      </c>
      <c r="AB1941" s="171" t="str">
        <f t="shared" ca="1" si="91"/>
        <v/>
      </c>
    </row>
    <row r="1942" spans="1:28" s="171" customFormat="1" ht="20.45">
      <c r="A1942" s="156"/>
      <c r="B1942" s="150" t="str">
        <f ca="1">IF(LEN(A1942)=0,"",INDEX('Smelter Look-up'!$A:$A,MATCH($A1942,'Smelter Look-up'!$E:$E,0)))</f>
        <v/>
      </c>
      <c r="C1942" s="153" t="str">
        <f ca="1">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 ca="1">IF(C1942="",NA(),MATCH($B1942&amp;$C1942,'Smelter Look-up'!$J:$J,0))</f>
        <v>#N/A</v>
      </c>
      <c r="X1942" s="171">
        <f t="shared" ca="1" si="90"/>
        <v>0</v>
      </c>
      <c r="AB1942" s="171" t="str">
        <f t="shared" ca="1" si="91"/>
        <v/>
      </c>
    </row>
    <row r="1943" spans="1:28" s="171" customFormat="1" ht="20.45">
      <c r="A1943" s="156"/>
      <c r="B1943" s="150" t="str">
        <f ca="1">IF(LEN(A1943)=0,"",INDEX('Smelter Look-up'!$A:$A,MATCH($A1943,'Smelter Look-up'!$E:$E,0)))</f>
        <v/>
      </c>
      <c r="C1943" s="153" t="str">
        <f ca="1">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 ca="1">IF(C1943="",NA(),MATCH($B1943&amp;$C1943,'Smelter Look-up'!$J:$J,0))</f>
        <v>#N/A</v>
      </c>
      <c r="X1943" s="171">
        <f t="shared" ca="1" si="90"/>
        <v>0</v>
      </c>
      <c r="AB1943" s="171" t="str">
        <f t="shared" ca="1" si="91"/>
        <v/>
      </c>
    </row>
    <row r="1944" spans="1:28" s="171" customFormat="1" ht="20.45">
      <c r="A1944" s="156"/>
      <c r="B1944" s="150" t="str">
        <f ca="1">IF(LEN(A1944)=0,"",INDEX('Smelter Look-up'!$A:$A,MATCH($A1944,'Smelter Look-up'!$E:$E,0)))</f>
        <v/>
      </c>
      <c r="C1944" s="153" t="str">
        <f ca="1">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 ca="1">IF(C1944="",NA(),MATCH($B1944&amp;$C1944,'Smelter Look-up'!$J:$J,0))</f>
        <v>#N/A</v>
      </c>
      <c r="X1944" s="171">
        <f t="shared" ca="1" si="90"/>
        <v>0</v>
      </c>
      <c r="AB1944" s="171" t="str">
        <f t="shared" ca="1" si="91"/>
        <v/>
      </c>
    </row>
    <row r="1945" spans="1:28" s="171" customFormat="1" ht="20.45">
      <c r="A1945" s="156"/>
      <c r="B1945" s="150" t="str">
        <f ca="1">IF(LEN(A1945)=0,"",INDEX('Smelter Look-up'!$A:$A,MATCH($A1945,'Smelter Look-up'!$E:$E,0)))</f>
        <v/>
      </c>
      <c r="C1945" s="153" t="str">
        <f ca="1">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 ca="1">IF(C1945="",NA(),MATCH($B1945&amp;$C1945,'Smelter Look-up'!$J:$J,0))</f>
        <v>#N/A</v>
      </c>
      <c r="X1945" s="171">
        <f t="shared" ca="1" si="90"/>
        <v>0</v>
      </c>
      <c r="AB1945" s="171" t="str">
        <f t="shared" ca="1" si="91"/>
        <v/>
      </c>
    </row>
    <row r="1946" spans="1:28" s="171" customFormat="1" ht="20.45">
      <c r="A1946" s="156"/>
      <c r="B1946" s="150" t="str">
        <f ca="1">IF(LEN(A1946)=0,"",INDEX('Smelter Look-up'!$A:$A,MATCH($A1946,'Smelter Look-up'!$E:$E,0)))</f>
        <v/>
      </c>
      <c r="C1946" s="153" t="str">
        <f ca="1">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 ca="1">IF(C1946="",NA(),MATCH($B1946&amp;$C1946,'Smelter Look-up'!$J:$J,0))</f>
        <v>#N/A</v>
      </c>
      <c r="X1946" s="171">
        <f t="shared" ca="1" si="90"/>
        <v>0</v>
      </c>
      <c r="AB1946" s="171" t="str">
        <f t="shared" ca="1" si="91"/>
        <v/>
      </c>
    </row>
    <row r="1947" spans="1:28" s="171" customFormat="1" ht="20.45">
      <c r="A1947" s="156"/>
      <c r="B1947" s="150" t="str">
        <f ca="1">IF(LEN(A1947)=0,"",INDEX('Smelter Look-up'!$A:$A,MATCH($A1947,'Smelter Look-up'!$E:$E,0)))</f>
        <v/>
      </c>
      <c r="C1947" s="153" t="str">
        <f ca="1">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 ca="1">IF(C1947="",NA(),MATCH($B1947&amp;$C1947,'Smelter Look-up'!$J:$J,0))</f>
        <v>#N/A</v>
      </c>
      <c r="X1947" s="171">
        <f t="shared" ca="1" si="90"/>
        <v>0</v>
      </c>
      <c r="AB1947" s="171" t="str">
        <f t="shared" ca="1" si="91"/>
        <v/>
      </c>
    </row>
    <row r="1948" spans="1:28" s="171" customFormat="1" ht="20.45">
      <c r="A1948" s="156"/>
      <c r="B1948" s="150" t="str">
        <f ca="1">IF(LEN(A1948)=0,"",INDEX('Smelter Look-up'!$A:$A,MATCH($A1948,'Smelter Look-up'!$E:$E,0)))</f>
        <v/>
      </c>
      <c r="C1948" s="153" t="str">
        <f ca="1">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 ca="1">IF(C1948="",NA(),MATCH($B1948&amp;$C1948,'Smelter Look-up'!$J:$J,0))</f>
        <v>#N/A</v>
      </c>
      <c r="X1948" s="171">
        <f t="shared" ca="1" si="90"/>
        <v>0</v>
      </c>
      <c r="AB1948" s="171" t="str">
        <f t="shared" ca="1" si="91"/>
        <v/>
      </c>
    </row>
    <row r="1949" spans="1:28" s="171" customFormat="1" ht="20.45">
      <c r="A1949" s="156"/>
      <c r="B1949" s="150" t="str">
        <f ca="1">IF(LEN(A1949)=0,"",INDEX('Smelter Look-up'!$A:$A,MATCH($A1949,'Smelter Look-up'!$E:$E,0)))</f>
        <v/>
      </c>
      <c r="C1949" s="153" t="str">
        <f ca="1">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 ca="1">IF(C1949="",NA(),MATCH($B1949&amp;$C1949,'Smelter Look-up'!$J:$J,0))</f>
        <v>#N/A</v>
      </c>
      <c r="X1949" s="171">
        <f t="shared" ca="1" si="90"/>
        <v>0</v>
      </c>
      <c r="AB1949" s="171" t="str">
        <f t="shared" ca="1" si="91"/>
        <v/>
      </c>
    </row>
    <row r="1950" spans="1:28" s="171" customFormat="1" ht="20.45">
      <c r="A1950" s="156"/>
      <c r="B1950" s="150" t="str">
        <f ca="1">IF(LEN(A1950)=0,"",INDEX('Smelter Look-up'!$A:$A,MATCH($A1950,'Smelter Look-up'!$E:$E,0)))</f>
        <v/>
      </c>
      <c r="C1950" s="153" t="str">
        <f ca="1">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 ca="1">IF(C1950="",NA(),MATCH($B1950&amp;$C1950,'Smelter Look-up'!$J:$J,0))</f>
        <v>#N/A</v>
      </c>
      <c r="X1950" s="171">
        <f t="shared" ca="1" si="90"/>
        <v>0</v>
      </c>
      <c r="AB1950" s="171" t="str">
        <f t="shared" ca="1" si="91"/>
        <v/>
      </c>
    </row>
    <row r="1951" spans="1:28" s="171" customFormat="1" ht="20.45">
      <c r="A1951" s="156"/>
      <c r="B1951" s="150" t="str">
        <f ca="1">IF(LEN(A1951)=0,"",INDEX('Smelter Look-up'!$A:$A,MATCH($A1951,'Smelter Look-up'!$E:$E,0)))</f>
        <v/>
      </c>
      <c r="C1951" s="153" t="str">
        <f ca="1">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 ca="1">IF(C1951="",NA(),MATCH($B1951&amp;$C1951,'Smelter Look-up'!$J:$J,0))</f>
        <v>#N/A</v>
      </c>
      <c r="X1951" s="171">
        <f t="shared" ca="1" si="90"/>
        <v>0</v>
      </c>
      <c r="AB1951" s="171" t="str">
        <f t="shared" ca="1" si="91"/>
        <v/>
      </c>
    </row>
    <row r="1952" spans="1:28" s="171" customFormat="1" ht="20.45">
      <c r="A1952" s="156"/>
      <c r="B1952" s="150" t="str">
        <f ca="1">IF(LEN(A1952)=0,"",INDEX('Smelter Look-up'!$A:$A,MATCH($A1952,'Smelter Look-up'!$E:$E,0)))</f>
        <v/>
      </c>
      <c r="C1952" s="153" t="str">
        <f ca="1">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 ca="1">IF(C1952="",NA(),MATCH($B1952&amp;$C1952,'Smelter Look-up'!$J:$J,0))</f>
        <v>#N/A</v>
      </c>
      <c r="X1952" s="171">
        <f t="shared" ca="1" si="90"/>
        <v>0</v>
      </c>
      <c r="AB1952" s="171" t="str">
        <f t="shared" ca="1" si="91"/>
        <v/>
      </c>
    </row>
    <row r="1953" spans="1:28" s="171" customFormat="1" ht="20.45">
      <c r="A1953" s="156"/>
      <c r="B1953" s="150" t="str">
        <f ca="1">IF(LEN(A1953)=0,"",INDEX('Smelter Look-up'!$A:$A,MATCH($A1953,'Smelter Look-up'!$E:$E,0)))</f>
        <v/>
      </c>
      <c r="C1953" s="153" t="str">
        <f ca="1">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 ca="1">IF(C1953="",NA(),MATCH($B1953&amp;$C1953,'Smelter Look-up'!$J:$J,0))</f>
        <v>#N/A</v>
      </c>
      <c r="X1953" s="171">
        <f t="shared" ca="1" si="90"/>
        <v>0</v>
      </c>
      <c r="AB1953" s="171" t="str">
        <f t="shared" ca="1" si="91"/>
        <v/>
      </c>
    </row>
    <row r="1954" spans="1:28" s="171" customFormat="1" ht="20.45">
      <c r="A1954" s="156"/>
      <c r="B1954" s="150" t="str">
        <f ca="1">IF(LEN(A1954)=0,"",INDEX('Smelter Look-up'!$A:$A,MATCH($A1954,'Smelter Look-up'!$E:$E,0)))</f>
        <v/>
      </c>
      <c r="C1954" s="153" t="str">
        <f ca="1">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 ca="1">IF(C1954="",NA(),MATCH($B1954&amp;$C1954,'Smelter Look-up'!$J:$J,0))</f>
        <v>#N/A</v>
      </c>
      <c r="X1954" s="171">
        <f t="shared" ca="1" si="90"/>
        <v>0</v>
      </c>
      <c r="AB1954" s="171" t="str">
        <f t="shared" ca="1" si="91"/>
        <v/>
      </c>
    </row>
    <row r="1955" spans="1:28" s="171" customFormat="1" ht="20.45">
      <c r="A1955" s="156"/>
      <c r="B1955" s="150" t="str">
        <f ca="1">IF(LEN(A1955)=0,"",INDEX('Smelter Look-up'!$A:$A,MATCH($A1955,'Smelter Look-up'!$E:$E,0)))</f>
        <v/>
      </c>
      <c r="C1955" s="153" t="str">
        <f ca="1">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 ca="1">IF(C1955="",NA(),MATCH($B1955&amp;$C1955,'Smelter Look-up'!$J:$J,0))</f>
        <v>#N/A</v>
      </c>
      <c r="X1955" s="171">
        <f t="shared" ca="1" si="90"/>
        <v>0</v>
      </c>
      <c r="AB1955" s="171" t="str">
        <f t="shared" ca="1" si="91"/>
        <v/>
      </c>
    </row>
    <row r="1956" spans="1:28" s="171" customFormat="1" ht="20.45">
      <c r="A1956" s="156"/>
      <c r="B1956" s="150" t="str">
        <f ca="1">IF(LEN(A1956)=0,"",INDEX('Smelter Look-up'!$A:$A,MATCH($A1956,'Smelter Look-up'!$E:$E,0)))</f>
        <v/>
      </c>
      <c r="C1956" s="153" t="str">
        <f ca="1">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 ca="1">IF(C1956="",NA(),MATCH($B1956&amp;$C1956,'Smelter Look-up'!$J:$J,0))</f>
        <v>#N/A</v>
      </c>
      <c r="X1956" s="171">
        <f t="shared" ca="1" si="90"/>
        <v>0</v>
      </c>
      <c r="AB1956" s="171" t="str">
        <f t="shared" ca="1" si="91"/>
        <v/>
      </c>
    </row>
    <row r="1957" spans="1:28" s="171" customFormat="1" ht="20.45">
      <c r="A1957" s="156"/>
      <c r="B1957" s="150" t="str">
        <f ca="1">IF(LEN(A1957)=0,"",INDEX('Smelter Look-up'!$A:$A,MATCH($A1957,'Smelter Look-up'!$E:$E,0)))</f>
        <v/>
      </c>
      <c r="C1957" s="153" t="str">
        <f ca="1">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 ca="1">IF(C1957="",NA(),MATCH($B1957&amp;$C1957,'Smelter Look-up'!$J:$J,0))</f>
        <v>#N/A</v>
      </c>
      <c r="X1957" s="171">
        <f t="shared" ca="1" si="90"/>
        <v>0</v>
      </c>
      <c r="AB1957" s="171" t="str">
        <f t="shared" ca="1" si="91"/>
        <v/>
      </c>
    </row>
    <row r="1958" spans="1:28" s="171" customFormat="1" ht="20.45">
      <c r="A1958" s="156"/>
      <c r="B1958" s="150" t="str">
        <f ca="1">IF(LEN(A1958)=0,"",INDEX('Smelter Look-up'!$A:$A,MATCH($A1958,'Smelter Look-up'!$E:$E,0)))</f>
        <v/>
      </c>
      <c r="C1958" s="153" t="str">
        <f ca="1">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 ca="1">IF(C1958="",NA(),MATCH($B1958&amp;$C1958,'Smelter Look-up'!$J:$J,0))</f>
        <v>#N/A</v>
      </c>
      <c r="X1958" s="171">
        <f t="shared" ca="1" si="90"/>
        <v>0</v>
      </c>
      <c r="AB1958" s="171" t="str">
        <f t="shared" ca="1" si="91"/>
        <v/>
      </c>
    </row>
    <row r="1959" spans="1:28" s="171" customFormat="1" ht="20.45">
      <c r="A1959" s="156"/>
      <c r="B1959" s="150" t="str">
        <f ca="1">IF(LEN(A1959)=0,"",INDEX('Smelter Look-up'!$A:$A,MATCH($A1959,'Smelter Look-up'!$E:$E,0)))</f>
        <v/>
      </c>
      <c r="C1959" s="153" t="str">
        <f ca="1">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 ca="1">IF(C1959="",NA(),MATCH($B1959&amp;$C1959,'Smelter Look-up'!$J:$J,0))</f>
        <v>#N/A</v>
      </c>
      <c r="X1959" s="171">
        <f t="shared" ca="1" si="90"/>
        <v>0</v>
      </c>
      <c r="AB1959" s="171" t="str">
        <f t="shared" ca="1" si="91"/>
        <v/>
      </c>
    </row>
    <row r="1960" spans="1:28" s="171" customFormat="1" ht="20.45">
      <c r="A1960" s="156"/>
      <c r="B1960" s="150" t="str">
        <f ca="1">IF(LEN(A1960)=0,"",INDEX('Smelter Look-up'!$A:$A,MATCH($A1960,'Smelter Look-up'!$E:$E,0)))</f>
        <v/>
      </c>
      <c r="C1960" s="153" t="str">
        <f ca="1">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 ca="1">IF(C1960="",NA(),MATCH($B1960&amp;$C1960,'Smelter Look-up'!$J:$J,0))</f>
        <v>#N/A</v>
      </c>
      <c r="X1960" s="171">
        <f t="shared" ca="1" si="90"/>
        <v>0</v>
      </c>
      <c r="AB1960" s="171" t="str">
        <f t="shared" ca="1" si="91"/>
        <v/>
      </c>
    </row>
    <row r="1961" spans="1:28" s="171" customFormat="1" ht="20.45">
      <c r="A1961" s="156"/>
      <c r="B1961" s="150" t="str">
        <f ca="1">IF(LEN(A1961)=0,"",INDEX('Smelter Look-up'!$A:$A,MATCH($A1961,'Smelter Look-up'!$E:$E,0)))</f>
        <v/>
      </c>
      <c r="C1961" s="153" t="str">
        <f ca="1">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 ca="1">IF(C1961="",NA(),MATCH($B1961&amp;$C1961,'Smelter Look-up'!$J:$J,0))</f>
        <v>#N/A</v>
      </c>
      <c r="X1961" s="171">
        <f t="shared" ca="1" si="90"/>
        <v>0</v>
      </c>
      <c r="AB1961" s="171" t="str">
        <f t="shared" ca="1" si="91"/>
        <v/>
      </c>
    </row>
    <row r="1962" spans="1:28" s="171" customFormat="1" ht="20.45">
      <c r="A1962" s="156"/>
      <c r="B1962" s="150" t="str">
        <f ca="1">IF(LEN(A1962)=0,"",INDEX('Smelter Look-up'!$A:$A,MATCH($A1962,'Smelter Look-up'!$E:$E,0)))</f>
        <v/>
      </c>
      <c r="C1962" s="153" t="str">
        <f ca="1">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 ca="1">IF(C1962="",NA(),MATCH($B1962&amp;$C1962,'Smelter Look-up'!$J:$J,0))</f>
        <v>#N/A</v>
      </c>
      <c r="X1962" s="171">
        <f t="shared" ca="1" si="90"/>
        <v>0</v>
      </c>
      <c r="AB1962" s="171" t="str">
        <f t="shared" ca="1" si="91"/>
        <v/>
      </c>
    </row>
    <row r="1963" spans="1:28" s="171" customFormat="1" ht="20.45">
      <c r="A1963" s="156"/>
      <c r="B1963" s="150" t="str">
        <f ca="1">IF(LEN(A1963)=0,"",INDEX('Smelter Look-up'!$A:$A,MATCH($A1963,'Smelter Look-up'!$E:$E,0)))</f>
        <v/>
      </c>
      <c r="C1963" s="153" t="str">
        <f ca="1">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 ca="1">IF(C1963="",NA(),MATCH($B1963&amp;$C1963,'Smelter Look-up'!$J:$J,0))</f>
        <v>#N/A</v>
      </c>
      <c r="X1963" s="171">
        <f t="shared" ca="1" si="90"/>
        <v>0</v>
      </c>
      <c r="AB1963" s="171" t="str">
        <f t="shared" ca="1" si="91"/>
        <v/>
      </c>
    </row>
    <row r="1964" spans="1:28" s="171" customFormat="1" ht="20.45">
      <c r="A1964" s="156"/>
      <c r="B1964" s="150" t="str">
        <f ca="1">IF(LEN(A1964)=0,"",INDEX('Smelter Look-up'!$A:$A,MATCH($A1964,'Smelter Look-up'!$E:$E,0)))</f>
        <v/>
      </c>
      <c r="C1964" s="153" t="str">
        <f ca="1">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 ca="1">IF(C1964="",NA(),MATCH($B1964&amp;$C1964,'Smelter Look-up'!$J:$J,0))</f>
        <v>#N/A</v>
      </c>
      <c r="X1964" s="171">
        <f t="shared" ca="1" si="90"/>
        <v>0</v>
      </c>
      <c r="AB1964" s="171" t="str">
        <f t="shared" ca="1" si="91"/>
        <v/>
      </c>
    </row>
    <row r="1965" spans="1:28" s="171" customFormat="1" ht="20.45">
      <c r="A1965" s="156"/>
      <c r="B1965" s="150" t="str">
        <f ca="1">IF(LEN(A1965)=0,"",INDEX('Smelter Look-up'!$A:$A,MATCH($A1965,'Smelter Look-up'!$E:$E,0)))</f>
        <v/>
      </c>
      <c r="C1965" s="153" t="str">
        <f ca="1">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 ca="1">IF(C1965="",NA(),MATCH($B1965&amp;$C1965,'Smelter Look-up'!$J:$J,0))</f>
        <v>#N/A</v>
      </c>
      <c r="X1965" s="171">
        <f t="shared" ca="1" si="90"/>
        <v>0</v>
      </c>
      <c r="AB1965" s="171" t="str">
        <f t="shared" ca="1" si="91"/>
        <v/>
      </c>
    </row>
    <row r="1966" spans="1:28" s="171" customFormat="1" ht="20.45">
      <c r="A1966" s="156"/>
      <c r="B1966" s="150" t="str">
        <f ca="1">IF(LEN(A1966)=0,"",INDEX('Smelter Look-up'!$A:$A,MATCH($A1966,'Smelter Look-up'!$E:$E,0)))</f>
        <v/>
      </c>
      <c r="C1966" s="153" t="str">
        <f ca="1">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 ca="1">IF(C1966="",NA(),MATCH($B1966&amp;$C1966,'Smelter Look-up'!$J:$J,0))</f>
        <v>#N/A</v>
      </c>
      <c r="X1966" s="171">
        <f t="shared" ca="1" si="90"/>
        <v>0</v>
      </c>
      <c r="AB1966" s="171" t="str">
        <f t="shared" ca="1" si="91"/>
        <v/>
      </c>
    </row>
    <row r="1967" spans="1:28" s="171" customFormat="1" ht="20.45">
      <c r="A1967" s="156"/>
      <c r="B1967" s="150" t="str">
        <f ca="1">IF(LEN(A1967)=0,"",INDEX('Smelter Look-up'!$A:$A,MATCH($A1967,'Smelter Look-up'!$E:$E,0)))</f>
        <v/>
      </c>
      <c r="C1967" s="153" t="str">
        <f ca="1">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 ca="1">IF(C1967="",NA(),MATCH($B1967&amp;$C1967,'Smelter Look-up'!$J:$J,0))</f>
        <v>#N/A</v>
      </c>
      <c r="X1967" s="171">
        <f t="shared" ca="1" si="90"/>
        <v>0</v>
      </c>
      <c r="AB1967" s="171" t="str">
        <f t="shared" ca="1" si="91"/>
        <v/>
      </c>
    </row>
    <row r="1968" spans="1:28" s="171" customFormat="1" ht="20.45">
      <c r="A1968" s="156"/>
      <c r="B1968" s="150" t="str">
        <f ca="1">IF(LEN(A1968)=0,"",INDEX('Smelter Look-up'!$A:$A,MATCH($A1968,'Smelter Look-up'!$E:$E,0)))</f>
        <v/>
      </c>
      <c r="C1968" s="153" t="str">
        <f ca="1">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 ca="1">IF(C1968="",NA(),MATCH($B1968&amp;$C1968,'Smelter Look-up'!$J:$J,0))</f>
        <v>#N/A</v>
      </c>
      <c r="X1968" s="171">
        <f t="shared" ca="1" si="90"/>
        <v>0</v>
      </c>
      <c r="AB1968" s="171" t="str">
        <f t="shared" ca="1" si="91"/>
        <v/>
      </c>
    </row>
    <row r="1969" spans="1:28" s="171" customFormat="1" ht="20.45">
      <c r="A1969" s="156"/>
      <c r="B1969" s="150" t="str">
        <f ca="1">IF(LEN(A1969)=0,"",INDEX('Smelter Look-up'!$A:$A,MATCH($A1969,'Smelter Look-up'!$E:$E,0)))</f>
        <v/>
      </c>
      <c r="C1969" s="153" t="str">
        <f ca="1">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 ca="1">IF(C1969="",NA(),MATCH($B1969&amp;$C1969,'Smelter Look-up'!$J:$J,0))</f>
        <v>#N/A</v>
      </c>
      <c r="X1969" s="171">
        <f t="shared" ca="1" si="90"/>
        <v>0</v>
      </c>
      <c r="AB1969" s="171" t="str">
        <f t="shared" ca="1" si="91"/>
        <v/>
      </c>
    </row>
    <row r="1970" spans="1:28" s="171" customFormat="1" ht="20.45">
      <c r="A1970" s="156"/>
      <c r="B1970" s="150" t="str">
        <f ca="1">IF(LEN(A1970)=0,"",INDEX('Smelter Look-up'!$A:$A,MATCH($A1970,'Smelter Look-up'!$E:$E,0)))</f>
        <v/>
      </c>
      <c r="C1970" s="153" t="str">
        <f ca="1">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 ca="1">IF(C1970="",NA(),MATCH($B1970&amp;$C1970,'Smelter Look-up'!$J:$J,0))</f>
        <v>#N/A</v>
      </c>
      <c r="X1970" s="171">
        <f t="shared" ca="1" si="90"/>
        <v>0</v>
      </c>
      <c r="AB1970" s="171" t="str">
        <f t="shared" ca="1" si="91"/>
        <v/>
      </c>
    </row>
    <row r="1971" spans="1:28" s="171" customFormat="1" ht="20.45">
      <c r="A1971" s="156"/>
      <c r="B1971" s="150" t="str">
        <f ca="1">IF(LEN(A1971)=0,"",INDEX('Smelter Look-up'!$A:$A,MATCH($A1971,'Smelter Look-up'!$E:$E,0)))</f>
        <v/>
      </c>
      <c r="C1971" s="153" t="str">
        <f ca="1">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 ca="1">IF(C1971="",NA(),MATCH($B1971&amp;$C1971,'Smelter Look-up'!$J:$J,0))</f>
        <v>#N/A</v>
      </c>
      <c r="X1971" s="171">
        <f t="shared" ca="1" si="90"/>
        <v>0</v>
      </c>
      <c r="AB1971" s="171" t="str">
        <f t="shared" ca="1" si="91"/>
        <v/>
      </c>
    </row>
    <row r="1972" spans="1:28" s="171" customFormat="1" ht="20.45">
      <c r="A1972" s="156"/>
      <c r="B1972" s="150" t="str">
        <f ca="1">IF(LEN(A1972)=0,"",INDEX('Smelter Look-up'!$A:$A,MATCH($A1972,'Smelter Look-up'!$E:$E,0)))</f>
        <v/>
      </c>
      <c r="C1972" s="153" t="str">
        <f ca="1">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 ca="1">IF(C1972="",NA(),MATCH($B1972&amp;$C1972,'Smelter Look-up'!$J:$J,0))</f>
        <v>#N/A</v>
      </c>
      <c r="X1972" s="171">
        <f t="shared" ca="1" si="90"/>
        <v>0</v>
      </c>
      <c r="AB1972" s="171" t="str">
        <f t="shared" ca="1" si="91"/>
        <v/>
      </c>
    </row>
    <row r="1973" spans="1:28" s="171" customFormat="1" ht="20.45">
      <c r="A1973" s="156"/>
      <c r="B1973" s="150" t="str">
        <f ca="1">IF(LEN(A1973)=0,"",INDEX('Smelter Look-up'!$A:$A,MATCH($A1973,'Smelter Look-up'!$E:$E,0)))</f>
        <v/>
      </c>
      <c r="C1973" s="153" t="str">
        <f ca="1">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 ca="1">IF(C1973="",NA(),MATCH($B1973&amp;$C1973,'Smelter Look-up'!$J:$J,0))</f>
        <v>#N/A</v>
      </c>
      <c r="X1973" s="171">
        <f t="shared" ca="1" si="90"/>
        <v>0</v>
      </c>
      <c r="AB1973" s="171" t="str">
        <f t="shared" ca="1" si="91"/>
        <v/>
      </c>
    </row>
    <row r="1974" spans="1:28" s="171" customFormat="1" ht="20.45">
      <c r="A1974" s="156"/>
      <c r="B1974" s="150" t="str">
        <f ca="1">IF(LEN(A1974)=0,"",INDEX('Smelter Look-up'!$A:$A,MATCH($A1974,'Smelter Look-up'!$E:$E,0)))</f>
        <v/>
      </c>
      <c r="C1974" s="153" t="str">
        <f ca="1">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 ca="1">IF(C1974="",NA(),MATCH($B1974&amp;$C1974,'Smelter Look-up'!$J:$J,0))</f>
        <v>#N/A</v>
      </c>
      <c r="X1974" s="171">
        <f t="shared" ca="1" si="90"/>
        <v>0</v>
      </c>
      <c r="AB1974" s="171" t="str">
        <f t="shared" ca="1" si="91"/>
        <v/>
      </c>
    </row>
    <row r="1975" spans="1:28" s="171" customFormat="1" ht="20.45">
      <c r="A1975" s="156"/>
      <c r="B1975" s="150" t="str">
        <f ca="1">IF(LEN(A1975)=0,"",INDEX('Smelter Look-up'!$A:$A,MATCH($A1975,'Smelter Look-up'!$E:$E,0)))</f>
        <v/>
      </c>
      <c r="C1975" s="153" t="str">
        <f ca="1">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 ca="1">IF(C1975="",NA(),MATCH($B1975&amp;$C1975,'Smelter Look-up'!$J:$J,0))</f>
        <v>#N/A</v>
      </c>
      <c r="X1975" s="171">
        <f t="shared" ca="1" si="90"/>
        <v>0</v>
      </c>
      <c r="AB1975" s="171" t="str">
        <f t="shared" ca="1" si="91"/>
        <v/>
      </c>
    </row>
    <row r="1976" spans="1:28" s="171" customFormat="1" ht="20.45">
      <c r="A1976" s="156"/>
      <c r="B1976" s="150" t="str">
        <f ca="1">IF(LEN(A1976)=0,"",INDEX('Smelter Look-up'!$A:$A,MATCH($A1976,'Smelter Look-up'!$E:$E,0)))</f>
        <v/>
      </c>
      <c r="C1976" s="153" t="str">
        <f ca="1">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 ca="1">IF(C1976="",NA(),MATCH($B1976&amp;$C1976,'Smelter Look-up'!$J:$J,0))</f>
        <v>#N/A</v>
      </c>
      <c r="X1976" s="171">
        <f t="shared" ca="1" si="90"/>
        <v>0</v>
      </c>
      <c r="AB1976" s="171" t="str">
        <f t="shared" ca="1" si="91"/>
        <v/>
      </c>
    </row>
    <row r="1977" spans="1:28" s="171" customFormat="1" ht="20.45">
      <c r="A1977" s="156"/>
      <c r="B1977" s="150" t="str">
        <f ca="1">IF(LEN(A1977)=0,"",INDEX('Smelter Look-up'!$A:$A,MATCH($A1977,'Smelter Look-up'!$E:$E,0)))</f>
        <v/>
      </c>
      <c r="C1977" s="153" t="str">
        <f ca="1">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 ca="1">IF(C1977="",NA(),MATCH($B1977&amp;$C1977,'Smelter Look-up'!$J:$J,0))</f>
        <v>#N/A</v>
      </c>
      <c r="X1977" s="171">
        <f t="shared" ca="1" si="90"/>
        <v>0</v>
      </c>
      <c r="AB1977" s="171" t="str">
        <f t="shared" ca="1" si="91"/>
        <v/>
      </c>
    </row>
    <row r="1978" spans="1:28" s="171" customFormat="1" ht="20.45">
      <c r="A1978" s="156"/>
      <c r="B1978" s="150" t="str">
        <f ca="1">IF(LEN(A1978)=0,"",INDEX('Smelter Look-up'!$A:$A,MATCH($A1978,'Smelter Look-up'!$E:$E,0)))</f>
        <v/>
      </c>
      <c r="C1978" s="153" t="str">
        <f ca="1">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 ca="1">IF(C1978="",NA(),MATCH($B1978&amp;$C1978,'Smelter Look-up'!$J:$J,0))</f>
        <v>#N/A</v>
      </c>
      <c r="X1978" s="171">
        <f t="shared" ca="1" si="90"/>
        <v>0</v>
      </c>
      <c r="AB1978" s="171" t="str">
        <f t="shared" ca="1" si="91"/>
        <v/>
      </c>
    </row>
    <row r="1979" spans="1:28" s="171" customFormat="1" ht="20.45">
      <c r="A1979" s="156"/>
      <c r="B1979" s="150" t="str">
        <f ca="1">IF(LEN(A1979)=0,"",INDEX('Smelter Look-up'!$A:$A,MATCH($A1979,'Smelter Look-up'!$E:$E,0)))</f>
        <v/>
      </c>
      <c r="C1979" s="153" t="str">
        <f ca="1">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 ca="1">IF(C1979="",NA(),MATCH($B1979&amp;$C1979,'Smelter Look-up'!$J:$J,0))</f>
        <v>#N/A</v>
      </c>
      <c r="X1979" s="171">
        <f t="shared" ca="1" si="90"/>
        <v>0</v>
      </c>
      <c r="AB1979" s="171" t="str">
        <f t="shared" ca="1" si="91"/>
        <v/>
      </c>
    </row>
    <row r="1980" spans="1:28" s="171" customFormat="1" ht="20.45">
      <c r="A1980" s="156"/>
      <c r="B1980" s="150" t="str">
        <f ca="1">IF(LEN(A1980)=0,"",INDEX('Smelter Look-up'!$A:$A,MATCH($A1980,'Smelter Look-up'!$E:$E,0)))</f>
        <v/>
      </c>
      <c r="C1980" s="153" t="str">
        <f ca="1">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 ca="1">IF(C1980="",NA(),MATCH($B1980&amp;$C1980,'Smelter Look-up'!$J:$J,0))</f>
        <v>#N/A</v>
      </c>
      <c r="X1980" s="171">
        <f t="shared" ca="1" si="90"/>
        <v>0</v>
      </c>
      <c r="AB1980" s="171" t="str">
        <f t="shared" ca="1" si="91"/>
        <v/>
      </c>
    </row>
    <row r="1981" spans="1:28" s="171" customFormat="1" ht="20.45">
      <c r="A1981" s="156"/>
      <c r="B1981" s="150" t="str">
        <f ca="1">IF(LEN(A1981)=0,"",INDEX('Smelter Look-up'!$A:$A,MATCH($A1981,'Smelter Look-up'!$E:$E,0)))</f>
        <v/>
      </c>
      <c r="C1981" s="153" t="str">
        <f ca="1">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 ca="1">IF(C1981="",NA(),MATCH($B1981&amp;$C1981,'Smelter Look-up'!$J:$J,0))</f>
        <v>#N/A</v>
      </c>
      <c r="X1981" s="171">
        <f t="shared" ca="1" si="90"/>
        <v>0</v>
      </c>
      <c r="AB1981" s="171" t="str">
        <f t="shared" ca="1" si="91"/>
        <v/>
      </c>
    </row>
    <row r="1982" spans="1:28" s="171" customFormat="1" ht="20.45">
      <c r="A1982" s="156"/>
      <c r="B1982" s="150" t="str">
        <f ca="1">IF(LEN(A1982)=0,"",INDEX('Smelter Look-up'!$A:$A,MATCH($A1982,'Smelter Look-up'!$E:$E,0)))</f>
        <v/>
      </c>
      <c r="C1982" s="153" t="str">
        <f ca="1">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 ca="1">IF(C1982="",NA(),MATCH($B1982&amp;$C1982,'Smelter Look-up'!$J:$J,0))</f>
        <v>#N/A</v>
      </c>
      <c r="X1982" s="171">
        <f t="shared" ca="1" si="90"/>
        <v>0</v>
      </c>
      <c r="AB1982" s="171" t="str">
        <f t="shared" ca="1" si="91"/>
        <v/>
      </c>
    </row>
    <row r="1983" spans="1:28" s="171" customFormat="1" ht="20.45">
      <c r="A1983" s="156"/>
      <c r="B1983" s="150" t="str">
        <f ca="1">IF(LEN(A1983)=0,"",INDEX('Smelter Look-up'!$A:$A,MATCH($A1983,'Smelter Look-up'!$E:$E,0)))</f>
        <v/>
      </c>
      <c r="C1983" s="153" t="str">
        <f ca="1">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 ca="1">IF(C1983="",NA(),MATCH($B1983&amp;$C1983,'Smelter Look-up'!$J:$J,0))</f>
        <v>#N/A</v>
      </c>
      <c r="X1983" s="171">
        <f t="shared" ref="X1983:X2046" ca="1" si="93">IF(AND(C1983="Smelter not listed",OR(LEN(D1983)=0,LEN(E1983)=0)),1,0)</f>
        <v>0</v>
      </c>
      <c r="AB1983" s="171" t="str">
        <f t="shared" ref="AB1983:AB2046" ca="1" si="94">B1983&amp;C1983</f>
        <v/>
      </c>
    </row>
    <row r="1984" spans="1:28" s="171" customFormat="1" ht="20.45">
      <c r="A1984" s="156"/>
      <c r="B1984" s="150" t="str">
        <f ca="1">IF(LEN(A1984)=0,"",INDEX('Smelter Look-up'!$A:$A,MATCH($A1984,'Smelter Look-up'!$E:$E,0)))</f>
        <v/>
      </c>
      <c r="C1984" s="153" t="str">
        <f ca="1">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 ca="1">IF(C1984="",NA(),MATCH($B1984&amp;$C1984,'Smelter Look-up'!$J:$J,0))</f>
        <v>#N/A</v>
      </c>
      <c r="X1984" s="171">
        <f t="shared" ca="1" si="93"/>
        <v>0</v>
      </c>
      <c r="AB1984" s="171" t="str">
        <f t="shared" ca="1" si="94"/>
        <v/>
      </c>
    </row>
    <row r="1985" spans="1:28" s="171" customFormat="1" ht="20.45">
      <c r="A1985" s="156"/>
      <c r="B1985" s="150" t="str">
        <f ca="1">IF(LEN(A1985)=0,"",INDEX('Smelter Look-up'!$A:$A,MATCH($A1985,'Smelter Look-up'!$E:$E,0)))</f>
        <v/>
      </c>
      <c r="C1985" s="153" t="str">
        <f ca="1">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 ca="1">IF(C1985="",NA(),MATCH($B1985&amp;$C1985,'Smelter Look-up'!$J:$J,0))</f>
        <v>#N/A</v>
      </c>
      <c r="X1985" s="171">
        <f t="shared" ca="1" si="93"/>
        <v>0</v>
      </c>
      <c r="AB1985" s="171" t="str">
        <f t="shared" ca="1" si="94"/>
        <v/>
      </c>
    </row>
    <row r="1986" spans="1:28" s="171" customFormat="1" ht="20.45">
      <c r="A1986" s="156"/>
      <c r="B1986" s="150" t="str">
        <f ca="1">IF(LEN(A1986)=0,"",INDEX('Smelter Look-up'!$A:$A,MATCH($A1986,'Smelter Look-up'!$E:$E,0)))</f>
        <v/>
      </c>
      <c r="C1986" s="153" t="str">
        <f ca="1">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 ca="1">IF(C1986="",NA(),MATCH($B1986&amp;$C1986,'Smelter Look-up'!$J:$J,0))</f>
        <v>#N/A</v>
      </c>
      <c r="X1986" s="171">
        <f t="shared" ca="1" si="93"/>
        <v>0</v>
      </c>
      <c r="AB1986" s="171" t="str">
        <f t="shared" ca="1" si="94"/>
        <v/>
      </c>
    </row>
    <row r="1987" spans="1:28" s="171" customFormat="1" ht="20.45">
      <c r="A1987" s="156"/>
      <c r="B1987" s="150" t="str">
        <f ca="1">IF(LEN(A1987)=0,"",INDEX('Smelter Look-up'!$A:$A,MATCH($A1987,'Smelter Look-up'!$E:$E,0)))</f>
        <v/>
      </c>
      <c r="C1987" s="153" t="str">
        <f ca="1">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 ca="1">IF(C1987="",NA(),MATCH($B1987&amp;$C1987,'Smelter Look-up'!$J:$J,0))</f>
        <v>#N/A</v>
      </c>
      <c r="X1987" s="171">
        <f t="shared" ca="1" si="93"/>
        <v>0</v>
      </c>
      <c r="AB1987" s="171" t="str">
        <f t="shared" ca="1" si="94"/>
        <v/>
      </c>
    </row>
    <row r="1988" spans="1:28" s="171" customFormat="1" ht="20.45">
      <c r="A1988" s="156"/>
      <c r="B1988" s="150" t="str">
        <f ca="1">IF(LEN(A1988)=0,"",INDEX('Smelter Look-up'!$A:$A,MATCH($A1988,'Smelter Look-up'!$E:$E,0)))</f>
        <v/>
      </c>
      <c r="C1988" s="153" t="str">
        <f ca="1">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 ca="1">IF(C1988="",NA(),MATCH($B1988&amp;$C1988,'Smelter Look-up'!$J:$J,0))</f>
        <v>#N/A</v>
      </c>
      <c r="X1988" s="171">
        <f t="shared" ca="1" si="93"/>
        <v>0</v>
      </c>
      <c r="AB1988" s="171" t="str">
        <f t="shared" ca="1" si="94"/>
        <v/>
      </c>
    </row>
    <row r="1989" spans="1:28" s="171" customFormat="1" ht="20.45">
      <c r="A1989" s="156"/>
      <c r="B1989" s="150" t="str">
        <f ca="1">IF(LEN(A1989)=0,"",INDEX('Smelter Look-up'!$A:$A,MATCH($A1989,'Smelter Look-up'!$E:$E,0)))</f>
        <v/>
      </c>
      <c r="C1989" s="153" t="str">
        <f ca="1">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 ca="1">IF(C1989="",NA(),MATCH($B1989&amp;$C1989,'Smelter Look-up'!$J:$J,0))</f>
        <v>#N/A</v>
      </c>
      <c r="X1989" s="171">
        <f t="shared" ca="1" si="93"/>
        <v>0</v>
      </c>
      <c r="AB1989" s="171" t="str">
        <f t="shared" ca="1" si="94"/>
        <v/>
      </c>
    </row>
    <row r="1990" spans="1:28" s="171" customFormat="1" ht="20.45">
      <c r="A1990" s="156"/>
      <c r="B1990" s="150" t="str">
        <f ca="1">IF(LEN(A1990)=0,"",INDEX('Smelter Look-up'!$A:$A,MATCH($A1990,'Smelter Look-up'!$E:$E,0)))</f>
        <v/>
      </c>
      <c r="C1990" s="153" t="str">
        <f ca="1">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 ca="1">IF(C1990="",NA(),MATCH($B1990&amp;$C1990,'Smelter Look-up'!$J:$J,0))</f>
        <v>#N/A</v>
      </c>
      <c r="X1990" s="171">
        <f t="shared" ca="1" si="93"/>
        <v>0</v>
      </c>
      <c r="AB1990" s="171" t="str">
        <f t="shared" ca="1" si="94"/>
        <v/>
      </c>
    </row>
    <row r="1991" spans="1:28" s="171" customFormat="1" ht="20.45">
      <c r="A1991" s="156"/>
      <c r="B1991" s="150" t="str">
        <f ca="1">IF(LEN(A1991)=0,"",INDEX('Smelter Look-up'!$A:$A,MATCH($A1991,'Smelter Look-up'!$E:$E,0)))</f>
        <v/>
      </c>
      <c r="C1991" s="153" t="str">
        <f ca="1">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 ca="1">IF(C1991="",NA(),MATCH($B1991&amp;$C1991,'Smelter Look-up'!$J:$J,0))</f>
        <v>#N/A</v>
      </c>
      <c r="X1991" s="171">
        <f t="shared" ca="1" si="93"/>
        <v>0</v>
      </c>
      <c r="AB1991" s="171" t="str">
        <f t="shared" ca="1" si="94"/>
        <v/>
      </c>
    </row>
    <row r="1992" spans="1:28" s="171" customFormat="1" ht="20.45">
      <c r="A1992" s="156"/>
      <c r="B1992" s="150" t="str">
        <f ca="1">IF(LEN(A1992)=0,"",INDEX('Smelter Look-up'!$A:$A,MATCH($A1992,'Smelter Look-up'!$E:$E,0)))</f>
        <v/>
      </c>
      <c r="C1992" s="153" t="str">
        <f ca="1">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 ca="1">IF(C1992="",NA(),MATCH($B1992&amp;$C1992,'Smelter Look-up'!$J:$J,0))</f>
        <v>#N/A</v>
      </c>
      <c r="X1992" s="171">
        <f t="shared" ca="1" si="93"/>
        <v>0</v>
      </c>
      <c r="AB1992" s="171" t="str">
        <f t="shared" ca="1" si="94"/>
        <v/>
      </c>
    </row>
    <row r="1993" spans="1:28" s="171" customFormat="1" ht="20.45">
      <c r="A1993" s="156"/>
      <c r="B1993" s="150" t="str">
        <f ca="1">IF(LEN(A1993)=0,"",INDEX('Smelter Look-up'!$A:$A,MATCH($A1993,'Smelter Look-up'!$E:$E,0)))</f>
        <v/>
      </c>
      <c r="C1993" s="153" t="str">
        <f ca="1">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 ca="1">IF(C1993="",NA(),MATCH($B1993&amp;$C1993,'Smelter Look-up'!$J:$J,0))</f>
        <v>#N/A</v>
      </c>
      <c r="X1993" s="171">
        <f t="shared" ca="1" si="93"/>
        <v>0</v>
      </c>
      <c r="AB1993" s="171" t="str">
        <f t="shared" ca="1" si="94"/>
        <v/>
      </c>
    </row>
    <row r="1994" spans="1:28" s="171" customFormat="1" ht="20.45">
      <c r="A1994" s="156"/>
      <c r="B1994" s="150" t="str">
        <f ca="1">IF(LEN(A1994)=0,"",INDEX('Smelter Look-up'!$A:$A,MATCH($A1994,'Smelter Look-up'!$E:$E,0)))</f>
        <v/>
      </c>
      <c r="C1994" s="153" t="str">
        <f ca="1">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 ca="1">IF(C1994="",NA(),MATCH($B1994&amp;$C1994,'Smelter Look-up'!$J:$J,0))</f>
        <v>#N/A</v>
      </c>
      <c r="X1994" s="171">
        <f t="shared" ca="1" si="93"/>
        <v>0</v>
      </c>
      <c r="AB1994" s="171" t="str">
        <f t="shared" ca="1" si="94"/>
        <v/>
      </c>
    </row>
    <row r="1995" spans="1:28" s="171" customFormat="1" ht="20.45">
      <c r="A1995" s="156"/>
      <c r="B1995" s="150" t="str">
        <f ca="1">IF(LEN(A1995)=0,"",INDEX('Smelter Look-up'!$A:$A,MATCH($A1995,'Smelter Look-up'!$E:$E,0)))</f>
        <v/>
      </c>
      <c r="C1995" s="153" t="str">
        <f ca="1">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 ca="1">IF(C1995="",NA(),MATCH($B1995&amp;$C1995,'Smelter Look-up'!$J:$J,0))</f>
        <v>#N/A</v>
      </c>
      <c r="X1995" s="171">
        <f t="shared" ca="1" si="93"/>
        <v>0</v>
      </c>
      <c r="AB1995" s="171" t="str">
        <f t="shared" ca="1" si="94"/>
        <v/>
      </c>
    </row>
    <row r="1996" spans="1:28" s="171" customFormat="1" ht="20.45">
      <c r="A1996" s="156"/>
      <c r="B1996" s="150" t="str">
        <f ca="1">IF(LEN(A1996)=0,"",INDEX('Smelter Look-up'!$A:$A,MATCH($A1996,'Smelter Look-up'!$E:$E,0)))</f>
        <v/>
      </c>
      <c r="C1996" s="153" t="str">
        <f ca="1">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 ca="1">IF(C1996="",NA(),MATCH($B1996&amp;$C1996,'Smelter Look-up'!$J:$J,0))</f>
        <v>#N/A</v>
      </c>
      <c r="X1996" s="171">
        <f t="shared" ca="1" si="93"/>
        <v>0</v>
      </c>
      <c r="AB1996" s="171" t="str">
        <f t="shared" ca="1" si="94"/>
        <v/>
      </c>
    </row>
    <row r="1997" spans="1:28" s="171" customFormat="1" ht="20.45">
      <c r="A1997" s="156"/>
      <c r="B1997" s="150" t="str">
        <f ca="1">IF(LEN(A1997)=0,"",INDEX('Smelter Look-up'!$A:$A,MATCH($A1997,'Smelter Look-up'!$E:$E,0)))</f>
        <v/>
      </c>
      <c r="C1997" s="153" t="str">
        <f ca="1">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 ca="1">IF(C1997="",NA(),MATCH($B1997&amp;$C1997,'Smelter Look-up'!$J:$J,0))</f>
        <v>#N/A</v>
      </c>
      <c r="X1997" s="171">
        <f t="shared" ca="1" si="93"/>
        <v>0</v>
      </c>
      <c r="AB1997" s="171" t="str">
        <f t="shared" ca="1" si="94"/>
        <v/>
      </c>
    </row>
    <row r="1998" spans="1:28" s="171" customFormat="1" ht="20.45">
      <c r="A1998" s="156"/>
      <c r="B1998" s="150" t="str">
        <f ca="1">IF(LEN(A1998)=0,"",INDEX('Smelter Look-up'!$A:$A,MATCH($A1998,'Smelter Look-up'!$E:$E,0)))</f>
        <v/>
      </c>
      <c r="C1998" s="153" t="str">
        <f ca="1">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 ca="1">IF(C1998="",NA(),MATCH($B1998&amp;$C1998,'Smelter Look-up'!$J:$J,0))</f>
        <v>#N/A</v>
      </c>
      <c r="X1998" s="171">
        <f t="shared" ca="1" si="93"/>
        <v>0</v>
      </c>
      <c r="AB1998" s="171" t="str">
        <f t="shared" ca="1" si="94"/>
        <v/>
      </c>
    </row>
    <row r="1999" spans="1:28" s="171" customFormat="1" ht="20.45">
      <c r="A1999" s="156"/>
      <c r="B1999" s="150" t="str">
        <f ca="1">IF(LEN(A1999)=0,"",INDEX('Smelter Look-up'!$A:$A,MATCH($A1999,'Smelter Look-up'!$E:$E,0)))</f>
        <v/>
      </c>
      <c r="C1999" s="153" t="str">
        <f ca="1">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 ca="1">IF(C1999="",NA(),MATCH($B1999&amp;$C1999,'Smelter Look-up'!$J:$J,0))</f>
        <v>#N/A</v>
      </c>
      <c r="X1999" s="171">
        <f t="shared" ca="1" si="93"/>
        <v>0</v>
      </c>
      <c r="AB1999" s="171" t="str">
        <f t="shared" ca="1" si="94"/>
        <v/>
      </c>
    </row>
    <row r="2000" spans="1:28" s="171" customFormat="1" ht="20.45">
      <c r="A2000" s="156"/>
      <c r="B2000" s="150" t="str">
        <f ca="1">IF(LEN(A2000)=0,"",INDEX('Smelter Look-up'!$A:$A,MATCH($A2000,'Smelter Look-up'!$E:$E,0)))</f>
        <v/>
      </c>
      <c r="C2000" s="153" t="str">
        <f ca="1">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 ca="1">IF(C2000="",NA(),MATCH($B2000&amp;$C2000,'Smelter Look-up'!$J:$J,0))</f>
        <v>#N/A</v>
      </c>
      <c r="X2000" s="171">
        <f t="shared" ca="1" si="93"/>
        <v>0</v>
      </c>
      <c r="AB2000" s="171" t="str">
        <f t="shared" ca="1" si="94"/>
        <v/>
      </c>
    </row>
    <row r="2001" spans="1:28" s="171" customFormat="1" ht="20.45">
      <c r="A2001" s="156"/>
      <c r="B2001" s="150" t="str">
        <f ca="1">IF(LEN(A2001)=0,"",INDEX('Smelter Look-up'!$A:$A,MATCH($A2001,'Smelter Look-up'!$E:$E,0)))</f>
        <v/>
      </c>
      <c r="C2001" s="153" t="str">
        <f ca="1">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 ca="1">IF(C2001="",NA(),MATCH($B2001&amp;$C2001,'Smelter Look-up'!$J:$J,0))</f>
        <v>#N/A</v>
      </c>
      <c r="X2001" s="171">
        <f t="shared" ca="1" si="93"/>
        <v>0</v>
      </c>
      <c r="AB2001" s="171" t="str">
        <f t="shared" ca="1" si="94"/>
        <v/>
      </c>
    </row>
    <row r="2002" spans="1:28" s="171" customFormat="1" ht="20.45">
      <c r="A2002" s="156"/>
      <c r="B2002" s="150" t="str">
        <f ca="1">IF(LEN(A2002)=0,"",INDEX('Smelter Look-up'!$A:$A,MATCH($A2002,'Smelter Look-up'!$E:$E,0)))</f>
        <v/>
      </c>
      <c r="C2002" s="153" t="str">
        <f ca="1">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 ca="1">IF(C2002="",NA(),MATCH($B2002&amp;$C2002,'Smelter Look-up'!$J:$J,0))</f>
        <v>#N/A</v>
      </c>
      <c r="X2002" s="171">
        <f t="shared" ca="1" si="93"/>
        <v>0</v>
      </c>
      <c r="AB2002" s="171" t="str">
        <f t="shared" ca="1" si="94"/>
        <v/>
      </c>
    </row>
    <row r="2003" spans="1:28" s="171" customFormat="1" ht="20.45">
      <c r="A2003" s="156"/>
      <c r="B2003" s="150" t="str">
        <f ca="1">IF(LEN(A2003)=0,"",INDEX('Smelter Look-up'!$A:$A,MATCH($A2003,'Smelter Look-up'!$E:$E,0)))</f>
        <v/>
      </c>
      <c r="C2003" s="153" t="str">
        <f ca="1">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 ca="1">IF(C2003="",NA(),MATCH($B2003&amp;$C2003,'Smelter Look-up'!$J:$J,0))</f>
        <v>#N/A</v>
      </c>
      <c r="X2003" s="171">
        <f t="shared" ca="1" si="93"/>
        <v>0</v>
      </c>
      <c r="AB2003" s="171" t="str">
        <f t="shared" ca="1" si="94"/>
        <v/>
      </c>
    </row>
    <row r="2004" spans="1:28" s="171" customFormat="1" ht="20.45">
      <c r="A2004" s="156"/>
      <c r="B2004" s="150" t="str">
        <f ca="1">IF(LEN(A2004)=0,"",INDEX('Smelter Look-up'!$A:$A,MATCH($A2004,'Smelter Look-up'!$E:$E,0)))</f>
        <v/>
      </c>
      <c r="C2004" s="153" t="str">
        <f ca="1">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 ca="1">IF(C2004="",NA(),MATCH($B2004&amp;$C2004,'Smelter Look-up'!$J:$J,0))</f>
        <v>#N/A</v>
      </c>
      <c r="X2004" s="171">
        <f t="shared" ca="1" si="93"/>
        <v>0</v>
      </c>
      <c r="AB2004" s="171" t="str">
        <f t="shared" ca="1" si="94"/>
        <v/>
      </c>
    </row>
    <row r="2005" spans="1:28" s="171" customFormat="1" ht="20.45">
      <c r="A2005" s="156"/>
      <c r="B2005" s="150" t="str">
        <f ca="1">IF(LEN(A2005)=0,"",INDEX('Smelter Look-up'!$A:$A,MATCH($A2005,'Smelter Look-up'!$E:$E,0)))</f>
        <v/>
      </c>
      <c r="C2005" s="153" t="str">
        <f ca="1">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 ca="1">IF(C2005="",NA(),MATCH($B2005&amp;$C2005,'Smelter Look-up'!$J:$J,0))</f>
        <v>#N/A</v>
      </c>
      <c r="X2005" s="171">
        <f t="shared" ca="1" si="93"/>
        <v>0</v>
      </c>
      <c r="AB2005" s="171" t="str">
        <f t="shared" ca="1" si="94"/>
        <v/>
      </c>
    </row>
    <row r="2006" spans="1:28" s="171" customFormat="1" ht="20.45">
      <c r="A2006" s="156"/>
      <c r="B2006" s="150" t="str">
        <f ca="1">IF(LEN(A2006)=0,"",INDEX('Smelter Look-up'!$A:$A,MATCH($A2006,'Smelter Look-up'!$E:$E,0)))</f>
        <v/>
      </c>
      <c r="C2006" s="153" t="str">
        <f ca="1">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 ca="1">IF(C2006="",NA(),MATCH($B2006&amp;$C2006,'Smelter Look-up'!$J:$J,0))</f>
        <v>#N/A</v>
      </c>
      <c r="X2006" s="171">
        <f t="shared" ca="1" si="93"/>
        <v>0</v>
      </c>
      <c r="AB2006" s="171" t="str">
        <f t="shared" ca="1" si="94"/>
        <v/>
      </c>
    </row>
    <row r="2007" spans="1:28" s="171" customFormat="1" ht="20.45">
      <c r="A2007" s="156"/>
      <c r="B2007" s="150" t="str">
        <f ca="1">IF(LEN(A2007)=0,"",INDEX('Smelter Look-up'!$A:$A,MATCH($A2007,'Smelter Look-up'!$E:$E,0)))</f>
        <v/>
      </c>
      <c r="C2007" s="153" t="str">
        <f ca="1">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 ca="1">IF(C2007="",NA(),MATCH($B2007&amp;$C2007,'Smelter Look-up'!$J:$J,0))</f>
        <v>#N/A</v>
      </c>
      <c r="X2007" s="171">
        <f t="shared" ca="1" si="93"/>
        <v>0</v>
      </c>
      <c r="AB2007" s="171" t="str">
        <f t="shared" ca="1" si="94"/>
        <v/>
      </c>
    </row>
    <row r="2008" spans="1:28" s="171" customFormat="1" ht="20.45">
      <c r="A2008" s="156"/>
      <c r="B2008" s="150" t="str">
        <f ca="1">IF(LEN(A2008)=0,"",INDEX('Smelter Look-up'!$A:$A,MATCH($A2008,'Smelter Look-up'!$E:$E,0)))</f>
        <v/>
      </c>
      <c r="C2008" s="153" t="str">
        <f ca="1">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 ca="1">IF(C2008="",NA(),MATCH($B2008&amp;$C2008,'Smelter Look-up'!$J:$J,0))</f>
        <v>#N/A</v>
      </c>
      <c r="X2008" s="171">
        <f t="shared" ca="1" si="93"/>
        <v>0</v>
      </c>
      <c r="AB2008" s="171" t="str">
        <f t="shared" ca="1" si="94"/>
        <v/>
      </c>
    </row>
    <row r="2009" spans="1:28" s="171" customFormat="1" ht="20.45">
      <c r="A2009" s="156"/>
      <c r="B2009" s="150" t="str">
        <f ca="1">IF(LEN(A2009)=0,"",INDEX('Smelter Look-up'!$A:$A,MATCH($A2009,'Smelter Look-up'!$E:$E,0)))</f>
        <v/>
      </c>
      <c r="C2009" s="153" t="str">
        <f ca="1">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 ca="1">IF(C2009="",NA(),MATCH($B2009&amp;$C2009,'Smelter Look-up'!$J:$J,0))</f>
        <v>#N/A</v>
      </c>
      <c r="X2009" s="171">
        <f t="shared" ca="1" si="93"/>
        <v>0</v>
      </c>
      <c r="AB2009" s="171" t="str">
        <f t="shared" ca="1" si="94"/>
        <v/>
      </c>
    </row>
    <row r="2010" spans="1:28" s="171" customFormat="1" ht="20.45">
      <c r="A2010" s="156"/>
      <c r="B2010" s="150" t="str">
        <f ca="1">IF(LEN(A2010)=0,"",INDEX('Smelter Look-up'!$A:$A,MATCH($A2010,'Smelter Look-up'!$E:$E,0)))</f>
        <v/>
      </c>
      <c r="C2010" s="153" t="str">
        <f ca="1">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 ca="1">IF(C2010="",NA(),MATCH($B2010&amp;$C2010,'Smelter Look-up'!$J:$J,0))</f>
        <v>#N/A</v>
      </c>
      <c r="X2010" s="171">
        <f t="shared" ca="1" si="93"/>
        <v>0</v>
      </c>
      <c r="AB2010" s="171" t="str">
        <f t="shared" ca="1" si="94"/>
        <v/>
      </c>
    </row>
    <row r="2011" spans="1:28" s="171" customFormat="1" ht="20.45">
      <c r="A2011" s="156"/>
      <c r="B2011" s="150" t="str">
        <f ca="1">IF(LEN(A2011)=0,"",INDEX('Smelter Look-up'!$A:$A,MATCH($A2011,'Smelter Look-up'!$E:$E,0)))</f>
        <v/>
      </c>
      <c r="C2011" s="153" t="str">
        <f ca="1">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 ca="1">IF(C2011="",NA(),MATCH($B2011&amp;$C2011,'Smelter Look-up'!$J:$J,0))</f>
        <v>#N/A</v>
      </c>
      <c r="X2011" s="171">
        <f t="shared" ca="1" si="93"/>
        <v>0</v>
      </c>
      <c r="AB2011" s="171" t="str">
        <f t="shared" ca="1" si="94"/>
        <v/>
      </c>
    </row>
    <row r="2012" spans="1:28" s="171" customFormat="1" ht="20.45">
      <c r="A2012" s="156"/>
      <c r="B2012" s="150" t="str">
        <f ca="1">IF(LEN(A2012)=0,"",INDEX('Smelter Look-up'!$A:$A,MATCH($A2012,'Smelter Look-up'!$E:$E,0)))</f>
        <v/>
      </c>
      <c r="C2012" s="153" t="str">
        <f ca="1">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 ca="1">IF(C2012="",NA(),MATCH($B2012&amp;$C2012,'Smelter Look-up'!$J:$J,0))</f>
        <v>#N/A</v>
      </c>
      <c r="X2012" s="171">
        <f t="shared" ca="1" si="93"/>
        <v>0</v>
      </c>
      <c r="AB2012" s="171" t="str">
        <f t="shared" ca="1" si="94"/>
        <v/>
      </c>
    </row>
    <row r="2013" spans="1:28" s="171" customFormat="1" ht="20.45">
      <c r="A2013" s="156"/>
      <c r="B2013" s="150" t="str">
        <f ca="1">IF(LEN(A2013)=0,"",INDEX('Smelter Look-up'!$A:$A,MATCH($A2013,'Smelter Look-up'!$E:$E,0)))</f>
        <v/>
      </c>
      <c r="C2013" s="153" t="str">
        <f ca="1">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 ca="1">IF(C2013="",NA(),MATCH($B2013&amp;$C2013,'Smelter Look-up'!$J:$J,0))</f>
        <v>#N/A</v>
      </c>
      <c r="X2013" s="171">
        <f t="shared" ca="1" si="93"/>
        <v>0</v>
      </c>
      <c r="AB2013" s="171" t="str">
        <f t="shared" ca="1" si="94"/>
        <v/>
      </c>
    </row>
    <row r="2014" spans="1:28" s="171" customFormat="1" ht="20.45">
      <c r="A2014" s="156"/>
      <c r="B2014" s="150" t="str">
        <f ca="1">IF(LEN(A2014)=0,"",INDEX('Smelter Look-up'!$A:$A,MATCH($A2014,'Smelter Look-up'!$E:$E,0)))</f>
        <v/>
      </c>
      <c r="C2014" s="153" t="str">
        <f ca="1">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 ca="1">IF(C2014="",NA(),MATCH($B2014&amp;$C2014,'Smelter Look-up'!$J:$J,0))</f>
        <v>#N/A</v>
      </c>
      <c r="X2014" s="171">
        <f t="shared" ca="1" si="93"/>
        <v>0</v>
      </c>
      <c r="AB2014" s="171" t="str">
        <f t="shared" ca="1" si="94"/>
        <v/>
      </c>
    </row>
    <row r="2015" spans="1:28" s="171" customFormat="1" ht="20.45">
      <c r="A2015" s="156"/>
      <c r="B2015" s="150" t="str">
        <f ca="1">IF(LEN(A2015)=0,"",INDEX('Smelter Look-up'!$A:$A,MATCH($A2015,'Smelter Look-up'!$E:$E,0)))</f>
        <v/>
      </c>
      <c r="C2015" s="153" t="str">
        <f ca="1">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 ca="1">IF(C2015="",NA(),MATCH($B2015&amp;$C2015,'Smelter Look-up'!$J:$J,0))</f>
        <v>#N/A</v>
      </c>
      <c r="X2015" s="171">
        <f t="shared" ca="1" si="93"/>
        <v>0</v>
      </c>
      <c r="AB2015" s="171" t="str">
        <f t="shared" ca="1" si="94"/>
        <v/>
      </c>
    </row>
    <row r="2016" spans="1:28" s="171" customFormat="1" ht="20.45">
      <c r="A2016" s="156"/>
      <c r="B2016" s="150" t="str">
        <f ca="1">IF(LEN(A2016)=0,"",INDEX('Smelter Look-up'!$A:$A,MATCH($A2016,'Smelter Look-up'!$E:$E,0)))</f>
        <v/>
      </c>
      <c r="C2016" s="153" t="str">
        <f ca="1">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 ca="1">IF(C2016="",NA(),MATCH($B2016&amp;$C2016,'Smelter Look-up'!$J:$J,0))</f>
        <v>#N/A</v>
      </c>
      <c r="X2016" s="171">
        <f t="shared" ca="1" si="93"/>
        <v>0</v>
      </c>
      <c r="AB2016" s="171" t="str">
        <f t="shared" ca="1" si="94"/>
        <v/>
      </c>
    </row>
    <row r="2017" spans="1:28" s="171" customFormat="1" ht="20.45">
      <c r="A2017" s="156"/>
      <c r="B2017" s="150" t="str">
        <f ca="1">IF(LEN(A2017)=0,"",INDEX('Smelter Look-up'!$A:$A,MATCH($A2017,'Smelter Look-up'!$E:$E,0)))</f>
        <v/>
      </c>
      <c r="C2017" s="153" t="str">
        <f ca="1">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 ca="1">IF(C2017="",NA(),MATCH($B2017&amp;$C2017,'Smelter Look-up'!$J:$J,0))</f>
        <v>#N/A</v>
      </c>
      <c r="X2017" s="171">
        <f t="shared" ca="1" si="93"/>
        <v>0</v>
      </c>
      <c r="AB2017" s="171" t="str">
        <f t="shared" ca="1" si="94"/>
        <v/>
      </c>
    </row>
    <row r="2018" spans="1:28" s="171" customFormat="1" ht="20.45">
      <c r="A2018" s="156"/>
      <c r="B2018" s="150" t="str">
        <f ca="1">IF(LEN(A2018)=0,"",INDEX('Smelter Look-up'!$A:$A,MATCH($A2018,'Smelter Look-up'!$E:$E,0)))</f>
        <v/>
      </c>
      <c r="C2018" s="153" t="str">
        <f ca="1">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 ca="1">IF(C2018="",NA(),MATCH($B2018&amp;$C2018,'Smelter Look-up'!$J:$J,0))</f>
        <v>#N/A</v>
      </c>
      <c r="X2018" s="171">
        <f t="shared" ca="1" si="93"/>
        <v>0</v>
      </c>
      <c r="AB2018" s="171" t="str">
        <f t="shared" ca="1" si="94"/>
        <v/>
      </c>
    </row>
    <row r="2019" spans="1:28" s="171" customFormat="1" ht="20.45">
      <c r="A2019" s="156"/>
      <c r="B2019" s="150" t="str">
        <f ca="1">IF(LEN(A2019)=0,"",INDEX('Smelter Look-up'!$A:$A,MATCH($A2019,'Smelter Look-up'!$E:$E,0)))</f>
        <v/>
      </c>
      <c r="C2019" s="153" t="str">
        <f ca="1">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 ca="1">IF(C2019="",NA(),MATCH($B2019&amp;$C2019,'Smelter Look-up'!$J:$J,0))</f>
        <v>#N/A</v>
      </c>
      <c r="X2019" s="171">
        <f t="shared" ca="1" si="93"/>
        <v>0</v>
      </c>
      <c r="AB2019" s="171" t="str">
        <f t="shared" ca="1" si="94"/>
        <v/>
      </c>
    </row>
    <row r="2020" spans="1:28" s="171" customFormat="1" ht="20.45">
      <c r="A2020" s="156"/>
      <c r="B2020" s="150" t="str">
        <f ca="1">IF(LEN(A2020)=0,"",INDEX('Smelter Look-up'!$A:$A,MATCH($A2020,'Smelter Look-up'!$E:$E,0)))</f>
        <v/>
      </c>
      <c r="C2020" s="153" t="str">
        <f ca="1">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 ca="1">IF(C2020="",NA(),MATCH($B2020&amp;$C2020,'Smelter Look-up'!$J:$J,0))</f>
        <v>#N/A</v>
      </c>
      <c r="X2020" s="171">
        <f t="shared" ca="1" si="93"/>
        <v>0</v>
      </c>
      <c r="AB2020" s="171" t="str">
        <f t="shared" ca="1" si="94"/>
        <v/>
      </c>
    </row>
    <row r="2021" spans="1:28" s="171" customFormat="1" ht="20.45">
      <c r="A2021" s="156"/>
      <c r="B2021" s="150" t="str">
        <f ca="1">IF(LEN(A2021)=0,"",INDEX('Smelter Look-up'!$A:$A,MATCH($A2021,'Smelter Look-up'!$E:$E,0)))</f>
        <v/>
      </c>
      <c r="C2021" s="153" t="str">
        <f ca="1">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 ca="1">IF(C2021="",NA(),MATCH($B2021&amp;$C2021,'Smelter Look-up'!$J:$J,0))</f>
        <v>#N/A</v>
      </c>
      <c r="X2021" s="171">
        <f t="shared" ca="1" si="93"/>
        <v>0</v>
      </c>
      <c r="AB2021" s="171" t="str">
        <f t="shared" ca="1" si="94"/>
        <v/>
      </c>
    </row>
    <row r="2022" spans="1:28" s="171" customFormat="1" ht="20.45">
      <c r="A2022" s="156"/>
      <c r="B2022" s="150" t="str">
        <f ca="1">IF(LEN(A2022)=0,"",INDEX('Smelter Look-up'!$A:$A,MATCH($A2022,'Smelter Look-up'!$E:$E,0)))</f>
        <v/>
      </c>
      <c r="C2022" s="153" t="str">
        <f ca="1">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 ca="1">IF(C2022="",NA(),MATCH($B2022&amp;$C2022,'Smelter Look-up'!$J:$J,0))</f>
        <v>#N/A</v>
      </c>
      <c r="X2022" s="171">
        <f t="shared" ca="1" si="93"/>
        <v>0</v>
      </c>
      <c r="AB2022" s="171" t="str">
        <f t="shared" ca="1" si="94"/>
        <v/>
      </c>
    </row>
    <row r="2023" spans="1:28" s="171" customFormat="1" ht="20.45">
      <c r="A2023" s="156"/>
      <c r="B2023" s="150" t="str">
        <f ca="1">IF(LEN(A2023)=0,"",INDEX('Smelter Look-up'!$A:$A,MATCH($A2023,'Smelter Look-up'!$E:$E,0)))</f>
        <v/>
      </c>
      <c r="C2023" s="153" t="str">
        <f ca="1">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 ca="1">IF(C2023="",NA(),MATCH($B2023&amp;$C2023,'Smelter Look-up'!$J:$J,0))</f>
        <v>#N/A</v>
      </c>
      <c r="X2023" s="171">
        <f t="shared" ca="1" si="93"/>
        <v>0</v>
      </c>
      <c r="AB2023" s="171" t="str">
        <f t="shared" ca="1" si="94"/>
        <v/>
      </c>
    </row>
    <row r="2024" spans="1:28" s="171" customFormat="1" ht="20.45">
      <c r="A2024" s="156"/>
      <c r="B2024" s="150" t="str">
        <f ca="1">IF(LEN(A2024)=0,"",INDEX('Smelter Look-up'!$A:$A,MATCH($A2024,'Smelter Look-up'!$E:$E,0)))</f>
        <v/>
      </c>
      <c r="C2024" s="153" t="str">
        <f ca="1">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 ca="1">IF(C2024="",NA(),MATCH($B2024&amp;$C2024,'Smelter Look-up'!$J:$J,0))</f>
        <v>#N/A</v>
      </c>
      <c r="X2024" s="171">
        <f t="shared" ca="1" si="93"/>
        <v>0</v>
      </c>
      <c r="AB2024" s="171" t="str">
        <f t="shared" ca="1" si="94"/>
        <v/>
      </c>
    </row>
    <row r="2025" spans="1:28" s="171" customFormat="1" ht="20.45">
      <c r="A2025" s="156"/>
      <c r="B2025" s="150" t="str">
        <f ca="1">IF(LEN(A2025)=0,"",INDEX('Smelter Look-up'!$A:$A,MATCH($A2025,'Smelter Look-up'!$E:$E,0)))</f>
        <v/>
      </c>
      <c r="C2025" s="153" t="str">
        <f ca="1">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 ca="1">IF(C2025="",NA(),MATCH($B2025&amp;$C2025,'Smelter Look-up'!$J:$J,0))</f>
        <v>#N/A</v>
      </c>
      <c r="X2025" s="171">
        <f t="shared" ca="1" si="93"/>
        <v>0</v>
      </c>
      <c r="AB2025" s="171" t="str">
        <f t="shared" ca="1" si="94"/>
        <v/>
      </c>
    </row>
    <row r="2026" spans="1:28" s="171" customFormat="1" ht="20.45">
      <c r="A2026" s="156"/>
      <c r="B2026" s="150" t="str">
        <f ca="1">IF(LEN(A2026)=0,"",INDEX('Smelter Look-up'!$A:$A,MATCH($A2026,'Smelter Look-up'!$E:$E,0)))</f>
        <v/>
      </c>
      <c r="C2026" s="153" t="str">
        <f ca="1">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 ca="1">IF(C2026="",NA(),MATCH($B2026&amp;$C2026,'Smelter Look-up'!$J:$J,0))</f>
        <v>#N/A</v>
      </c>
      <c r="X2026" s="171">
        <f t="shared" ca="1" si="93"/>
        <v>0</v>
      </c>
      <c r="AB2026" s="171" t="str">
        <f t="shared" ca="1" si="94"/>
        <v/>
      </c>
    </row>
    <row r="2027" spans="1:28" s="171" customFormat="1" ht="20.45">
      <c r="A2027" s="156"/>
      <c r="B2027" s="150" t="str">
        <f ca="1">IF(LEN(A2027)=0,"",INDEX('Smelter Look-up'!$A:$A,MATCH($A2027,'Smelter Look-up'!$E:$E,0)))</f>
        <v/>
      </c>
      <c r="C2027" s="153" t="str">
        <f ca="1">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 ca="1">IF(C2027="",NA(),MATCH($B2027&amp;$C2027,'Smelter Look-up'!$J:$J,0))</f>
        <v>#N/A</v>
      </c>
      <c r="X2027" s="171">
        <f t="shared" ca="1" si="93"/>
        <v>0</v>
      </c>
      <c r="AB2027" s="171" t="str">
        <f t="shared" ca="1" si="94"/>
        <v/>
      </c>
    </row>
    <row r="2028" spans="1:28" s="171" customFormat="1" ht="20.45">
      <c r="A2028" s="156"/>
      <c r="B2028" s="150" t="str">
        <f ca="1">IF(LEN(A2028)=0,"",INDEX('Smelter Look-up'!$A:$A,MATCH($A2028,'Smelter Look-up'!$E:$E,0)))</f>
        <v/>
      </c>
      <c r="C2028" s="153" t="str">
        <f ca="1">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 ca="1">IF(C2028="",NA(),MATCH($B2028&amp;$C2028,'Smelter Look-up'!$J:$J,0))</f>
        <v>#N/A</v>
      </c>
      <c r="X2028" s="171">
        <f t="shared" ca="1" si="93"/>
        <v>0</v>
      </c>
      <c r="AB2028" s="171" t="str">
        <f t="shared" ca="1" si="94"/>
        <v/>
      </c>
    </row>
    <row r="2029" spans="1:28" s="171" customFormat="1" ht="20.45">
      <c r="A2029" s="156"/>
      <c r="B2029" s="150" t="str">
        <f ca="1">IF(LEN(A2029)=0,"",INDEX('Smelter Look-up'!$A:$A,MATCH($A2029,'Smelter Look-up'!$E:$E,0)))</f>
        <v/>
      </c>
      <c r="C2029" s="153" t="str">
        <f ca="1">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 ca="1">IF(C2029="",NA(),MATCH($B2029&amp;$C2029,'Smelter Look-up'!$J:$J,0))</f>
        <v>#N/A</v>
      </c>
      <c r="X2029" s="171">
        <f t="shared" ca="1" si="93"/>
        <v>0</v>
      </c>
      <c r="AB2029" s="171" t="str">
        <f t="shared" ca="1" si="94"/>
        <v/>
      </c>
    </row>
    <row r="2030" spans="1:28" s="171" customFormat="1" ht="20.45">
      <c r="A2030" s="156"/>
      <c r="B2030" s="150" t="str">
        <f ca="1">IF(LEN(A2030)=0,"",INDEX('Smelter Look-up'!$A:$A,MATCH($A2030,'Smelter Look-up'!$E:$E,0)))</f>
        <v/>
      </c>
      <c r="C2030" s="153" t="str">
        <f ca="1">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 ca="1">IF(C2030="",NA(),MATCH($B2030&amp;$C2030,'Smelter Look-up'!$J:$J,0))</f>
        <v>#N/A</v>
      </c>
      <c r="X2030" s="171">
        <f t="shared" ca="1" si="93"/>
        <v>0</v>
      </c>
      <c r="AB2030" s="171" t="str">
        <f t="shared" ca="1" si="94"/>
        <v/>
      </c>
    </row>
    <row r="2031" spans="1:28" s="171" customFormat="1" ht="20.45">
      <c r="A2031" s="156"/>
      <c r="B2031" s="150" t="str">
        <f ca="1">IF(LEN(A2031)=0,"",INDEX('Smelter Look-up'!$A:$A,MATCH($A2031,'Smelter Look-up'!$E:$E,0)))</f>
        <v/>
      </c>
      <c r="C2031" s="153" t="str">
        <f ca="1">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 ca="1">IF(C2031="",NA(),MATCH($B2031&amp;$C2031,'Smelter Look-up'!$J:$J,0))</f>
        <v>#N/A</v>
      </c>
      <c r="X2031" s="171">
        <f t="shared" ca="1" si="93"/>
        <v>0</v>
      </c>
      <c r="AB2031" s="171" t="str">
        <f t="shared" ca="1" si="94"/>
        <v/>
      </c>
    </row>
    <row r="2032" spans="1:28" s="171" customFormat="1" ht="20.45">
      <c r="A2032" s="156"/>
      <c r="B2032" s="150" t="str">
        <f ca="1">IF(LEN(A2032)=0,"",INDEX('Smelter Look-up'!$A:$A,MATCH($A2032,'Smelter Look-up'!$E:$E,0)))</f>
        <v/>
      </c>
      <c r="C2032" s="153" t="str">
        <f ca="1">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 ca="1">IF(C2032="",NA(),MATCH($B2032&amp;$C2032,'Smelter Look-up'!$J:$J,0))</f>
        <v>#N/A</v>
      </c>
      <c r="X2032" s="171">
        <f t="shared" ca="1" si="93"/>
        <v>0</v>
      </c>
      <c r="AB2032" s="171" t="str">
        <f t="shared" ca="1" si="94"/>
        <v/>
      </c>
    </row>
    <row r="2033" spans="1:28" s="171" customFormat="1" ht="20.45">
      <c r="A2033" s="156"/>
      <c r="B2033" s="150" t="str">
        <f ca="1">IF(LEN(A2033)=0,"",INDEX('Smelter Look-up'!$A:$A,MATCH($A2033,'Smelter Look-up'!$E:$E,0)))</f>
        <v/>
      </c>
      <c r="C2033" s="153" t="str">
        <f ca="1">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 ca="1">IF(C2033="",NA(),MATCH($B2033&amp;$C2033,'Smelter Look-up'!$J:$J,0))</f>
        <v>#N/A</v>
      </c>
      <c r="X2033" s="171">
        <f t="shared" ca="1" si="93"/>
        <v>0</v>
      </c>
      <c r="AB2033" s="171" t="str">
        <f t="shared" ca="1" si="94"/>
        <v/>
      </c>
    </row>
    <row r="2034" spans="1:28" s="171" customFormat="1" ht="20.45">
      <c r="A2034" s="156"/>
      <c r="B2034" s="150" t="str">
        <f ca="1">IF(LEN(A2034)=0,"",INDEX('Smelter Look-up'!$A:$A,MATCH($A2034,'Smelter Look-up'!$E:$E,0)))</f>
        <v/>
      </c>
      <c r="C2034" s="153" t="str">
        <f ca="1">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 ca="1">IF(C2034="",NA(),MATCH($B2034&amp;$C2034,'Smelter Look-up'!$J:$J,0))</f>
        <v>#N/A</v>
      </c>
      <c r="X2034" s="171">
        <f t="shared" ca="1" si="93"/>
        <v>0</v>
      </c>
      <c r="AB2034" s="171" t="str">
        <f t="shared" ca="1" si="94"/>
        <v/>
      </c>
    </row>
    <row r="2035" spans="1:28" s="171" customFormat="1" ht="20.45">
      <c r="A2035" s="156"/>
      <c r="B2035" s="150" t="str">
        <f ca="1">IF(LEN(A2035)=0,"",INDEX('Smelter Look-up'!$A:$A,MATCH($A2035,'Smelter Look-up'!$E:$E,0)))</f>
        <v/>
      </c>
      <c r="C2035" s="153" t="str">
        <f ca="1">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 ca="1">IF(C2035="",NA(),MATCH($B2035&amp;$C2035,'Smelter Look-up'!$J:$J,0))</f>
        <v>#N/A</v>
      </c>
      <c r="X2035" s="171">
        <f t="shared" ca="1" si="93"/>
        <v>0</v>
      </c>
      <c r="AB2035" s="171" t="str">
        <f t="shared" ca="1" si="94"/>
        <v/>
      </c>
    </row>
    <row r="2036" spans="1:28" s="171" customFormat="1" ht="20.45">
      <c r="A2036" s="156"/>
      <c r="B2036" s="150" t="str">
        <f ca="1">IF(LEN(A2036)=0,"",INDEX('Smelter Look-up'!$A:$A,MATCH($A2036,'Smelter Look-up'!$E:$E,0)))</f>
        <v/>
      </c>
      <c r="C2036" s="153" t="str">
        <f ca="1">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 ca="1">IF(C2036="",NA(),MATCH($B2036&amp;$C2036,'Smelter Look-up'!$J:$J,0))</f>
        <v>#N/A</v>
      </c>
      <c r="X2036" s="171">
        <f t="shared" ca="1" si="93"/>
        <v>0</v>
      </c>
      <c r="AB2036" s="171" t="str">
        <f t="shared" ca="1" si="94"/>
        <v/>
      </c>
    </row>
    <row r="2037" spans="1:28" s="171" customFormat="1" ht="20.45">
      <c r="A2037" s="156"/>
      <c r="B2037" s="150" t="str">
        <f ca="1">IF(LEN(A2037)=0,"",INDEX('Smelter Look-up'!$A:$A,MATCH($A2037,'Smelter Look-up'!$E:$E,0)))</f>
        <v/>
      </c>
      <c r="C2037" s="153" t="str">
        <f ca="1">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 ca="1">IF(C2037="",NA(),MATCH($B2037&amp;$C2037,'Smelter Look-up'!$J:$J,0))</f>
        <v>#N/A</v>
      </c>
      <c r="X2037" s="171">
        <f t="shared" ca="1" si="93"/>
        <v>0</v>
      </c>
      <c r="AB2037" s="171" t="str">
        <f t="shared" ca="1" si="94"/>
        <v/>
      </c>
    </row>
    <row r="2038" spans="1:28" s="171" customFormat="1" ht="20.45">
      <c r="A2038" s="156"/>
      <c r="B2038" s="150" t="str">
        <f ca="1">IF(LEN(A2038)=0,"",INDEX('Smelter Look-up'!$A:$A,MATCH($A2038,'Smelter Look-up'!$E:$E,0)))</f>
        <v/>
      </c>
      <c r="C2038" s="153" t="str">
        <f ca="1">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 ca="1">IF(C2038="",NA(),MATCH($B2038&amp;$C2038,'Smelter Look-up'!$J:$J,0))</f>
        <v>#N/A</v>
      </c>
      <c r="X2038" s="171">
        <f t="shared" ca="1" si="93"/>
        <v>0</v>
      </c>
      <c r="AB2038" s="171" t="str">
        <f t="shared" ca="1" si="94"/>
        <v/>
      </c>
    </row>
    <row r="2039" spans="1:28" s="171" customFormat="1" ht="20.45">
      <c r="A2039" s="156"/>
      <c r="B2039" s="150" t="str">
        <f ca="1">IF(LEN(A2039)=0,"",INDEX('Smelter Look-up'!$A:$A,MATCH($A2039,'Smelter Look-up'!$E:$E,0)))</f>
        <v/>
      </c>
      <c r="C2039" s="153" t="str">
        <f ca="1">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 ca="1">IF(C2039="",NA(),MATCH($B2039&amp;$C2039,'Smelter Look-up'!$J:$J,0))</f>
        <v>#N/A</v>
      </c>
      <c r="X2039" s="171">
        <f t="shared" ca="1" si="93"/>
        <v>0</v>
      </c>
      <c r="AB2039" s="171" t="str">
        <f t="shared" ca="1" si="94"/>
        <v/>
      </c>
    </row>
    <row r="2040" spans="1:28" s="171" customFormat="1" ht="20.45">
      <c r="A2040" s="156"/>
      <c r="B2040" s="150" t="str">
        <f ca="1">IF(LEN(A2040)=0,"",INDEX('Smelter Look-up'!$A:$A,MATCH($A2040,'Smelter Look-up'!$E:$E,0)))</f>
        <v/>
      </c>
      <c r="C2040" s="153" t="str">
        <f ca="1">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 ca="1">IF(C2040="",NA(),MATCH($B2040&amp;$C2040,'Smelter Look-up'!$J:$J,0))</f>
        <v>#N/A</v>
      </c>
      <c r="X2040" s="171">
        <f t="shared" ca="1" si="93"/>
        <v>0</v>
      </c>
      <c r="AB2040" s="171" t="str">
        <f t="shared" ca="1" si="94"/>
        <v/>
      </c>
    </row>
    <row r="2041" spans="1:28" s="171" customFormat="1" ht="20.45">
      <c r="A2041" s="156"/>
      <c r="B2041" s="150" t="str">
        <f ca="1">IF(LEN(A2041)=0,"",INDEX('Smelter Look-up'!$A:$A,MATCH($A2041,'Smelter Look-up'!$E:$E,0)))</f>
        <v/>
      </c>
      <c r="C2041" s="153" t="str">
        <f ca="1">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 ca="1">IF(C2041="",NA(),MATCH($B2041&amp;$C2041,'Smelter Look-up'!$J:$J,0))</f>
        <v>#N/A</v>
      </c>
      <c r="X2041" s="171">
        <f t="shared" ca="1" si="93"/>
        <v>0</v>
      </c>
      <c r="AB2041" s="171" t="str">
        <f t="shared" ca="1" si="94"/>
        <v/>
      </c>
    </row>
    <row r="2042" spans="1:28" s="171" customFormat="1" ht="20.45">
      <c r="A2042" s="156"/>
      <c r="B2042" s="150" t="str">
        <f ca="1">IF(LEN(A2042)=0,"",INDEX('Smelter Look-up'!$A:$A,MATCH($A2042,'Smelter Look-up'!$E:$E,0)))</f>
        <v/>
      </c>
      <c r="C2042" s="153" t="str">
        <f ca="1">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 ca="1">IF(C2042="",NA(),MATCH($B2042&amp;$C2042,'Smelter Look-up'!$J:$J,0))</f>
        <v>#N/A</v>
      </c>
      <c r="X2042" s="171">
        <f t="shared" ca="1" si="93"/>
        <v>0</v>
      </c>
      <c r="AB2042" s="171" t="str">
        <f t="shared" ca="1" si="94"/>
        <v/>
      </c>
    </row>
    <row r="2043" spans="1:28" s="171" customFormat="1" ht="20.45">
      <c r="A2043" s="156"/>
      <c r="B2043" s="150" t="str">
        <f ca="1">IF(LEN(A2043)=0,"",INDEX('Smelter Look-up'!$A:$A,MATCH($A2043,'Smelter Look-up'!$E:$E,0)))</f>
        <v/>
      </c>
      <c r="C2043" s="153" t="str">
        <f ca="1">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 ca="1">IF(C2043="",NA(),MATCH($B2043&amp;$C2043,'Smelter Look-up'!$J:$J,0))</f>
        <v>#N/A</v>
      </c>
      <c r="X2043" s="171">
        <f t="shared" ca="1" si="93"/>
        <v>0</v>
      </c>
      <c r="AB2043" s="171" t="str">
        <f t="shared" ca="1" si="94"/>
        <v/>
      </c>
    </row>
    <row r="2044" spans="1:28" s="171" customFormat="1" ht="20.45">
      <c r="A2044" s="156"/>
      <c r="B2044" s="150" t="str">
        <f ca="1">IF(LEN(A2044)=0,"",INDEX('Smelter Look-up'!$A:$A,MATCH($A2044,'Smelter Look-up'!$E:$E,0)))</f>
        <v/>
      </c>
      <c r="C2044" s="153" t="str">
        <f ca="1">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 ca="1">IF(C2044="",NA(),MATCH($B2044&amp;$C2044,'Smelter Look-up'!$J:$J,0))</f>
        <v>#N/A</v>
      </c>
      <c r="X2044" s="171">
        <f t="shared" ca="1" si="93"/>
        <v>0</v>
      </c>
      <c r="AB2044" s="171" t="str">
        <f t="shared" ca="1" si="94"/>
        <v/>
      </c>
    </row>
    <row r="2045" spans="1:28" s="171" customFormat="1" ht="20.45">
      <c r="A2045" s="156"/>
      <c r="B2045" s="150" t="str">
        <f ca="1">IF(LEN(A2045)=0,"",INDEX('Smelter Look-up'!$A:$A,MATCH($A2045,'Smelter Look-up'!$E:$E,0)))</f>
        <v/>
      </c>
      <c r="C2045" s="153" t="str">
        <f ca="1">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 ca="1">IF(C2045="",NA(),MATCH($B2045&amp;$C2045,'Smelter Look-up'!$J:$J,0))</f>
        <v>#N/A</v>
      </c>
      <c r="X2045" s="171">
        <f t="shared" ca="1" si="93"/>
        <v>0</v>
      </c>
      <c r="AB2045" s="171" t="str">
        <f t="shared" ca="1" si="94"/>
        <v/>
      </c>
    </row>
    <row r="2046" spans="1:28" s="171" customFormat="1" ht="20.45">
      <c r="A2046" s="156"/>
      <c r="B2046" s="150" t="str">
        <f ca="1">IF(LEN(A2046)=0,"",INDEX('Smelter Look-up'!$A:$A,MATCH($A2046,'Smelter Look-up'!$E:$E,0)))</f>
        <v/>
      </c>
      <c r="C2046" s="153" t="str">
        <f ca="1">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 ca="1">IF(C2046="",NA(),MATCH($B2046&amp;$C2046,'Smelter Look-up'!$J:$J,0))</f>
        <v>#N/A</v>
      </c>
      <c r="X2046" s="171">
        <f t="shared" ca="1" si="93"/>
        <v>0</v>
      </c>
      <c r="AB2046" s="171" t="str">
        <f t="shared" ca="1" si="94"/>
        <v/>
      </c>
    </row>
    <row r="2047" spans="1:28" s="171" customFormat="1" ht="20.45">
      <c r="A2047" s="156"/>
      <c r="B2047" s="150" t="str">
        <f ca="1">IF(LEN(A2047)=0,"",INDEX('Smelter Look-up'!$A:$A,MATCH($A2047,'Smelter Look-up'!$E:$E,0)))</f>
        <v/>
      </c>
      <c r="C2047" s="153" t="str">
        <f ca="1">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 ca="1">IF(C2047="",NA(),MATCH($B2047&amp;$C2047,'Smelter Look-up'!$J:$J,0))</f>
        <v>#N/A</v>
      </c>
      <c r="X2047" s="171">
        <f t="shared" ref="X2047:X2110" ca="1" si="96">IF(AND(C2047="Smelter not listed",OR(LEN(D2047)=0,LEN(E2047)=0)),1,0)</f>
        <v>0</v>
      </c>
      <c r="AB2047" s="171" t="str">
        <f t="shared" ref="AB2047:AB2110" ca="1" si="97">B2047&amp;C2047</f>
        <v/>
      </c>
    </row>
    <row r="2048" spans="1:28" s="171" customFormat="1" ht="20.45">
      <c r="A2048" s="156"/>
      <c r="B2048" s="150" t="str">
        <f ca="1">IF(LEN(A2048)=0,"",INDEX('Smelter Look-up'!$A:$A,MATCH($A2048,'Smelter Look-up'!$E:$E,0)))</f>
        <v/>
      </c>
      <c r="C2048" s="153" t="str">
        <f ca="1">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 ca="1">IF(C2048="",NA(),MATCH($B2048&amp;$C2048,'Smelter Look-up'!$J:$J,0))</f>
        <v>#N/A</v>
      </c>
      <c r="X2048" s="171">
        <f t="shared" ca="1" si="96"/>
        <v>0</v>
      </c>
      <c r="AB2048" s="171" t="str">
        <f t="shared" ca="1" si="97"/>
        <v/>
      </c>
    </row>
    <row r="2049" spans="1:28" s="171" customFormat="1" ht="20.45">
      <c r="A2049" s="156"/>
      <c r="B2049" s="150" t="str">
        <f ca="1">IF(LEN(A2049)=0,"",INDEX('Smelter Look-up'!$A:$A,MATCH($A2049,'Smelter Look-up'!$E:$E,0)))</f>
        <v/>
      </c>
      <c r="C2049" s="153" t="str">
        <f ca="1">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 ca="1">IF(C2049="",NA(),MATCH($B2049&amp;$C2049,'Smelter Look-up'!$J:$J,0))</f>
        <v>#N/A</v>
      </c>
      <c r="X2049" s="171">
        <f t="shared" ca="1" si="96"/>
        <v>0</v>
      </c>
      <c r="AB2049" s="171" t="str">
        <f t="shared" ca="1" si="97"/>
        <v/>
      </c>
    </row>
    <row r="2050" spans="1:28" s="171" customFormat="1" ht="20.45">
      <c r="A2050" s="156"/>
      <c r="B2050" s="150" t="str">
        <f ca="1">IF(LEN(A2050)=0,"",INDEX('Smelter Look-up'!$A:$A,MATCH($A2050,'Smelter Look-up'!$E:$E,0)))</f>
        <v/>
      </c>
      <c r="C2050" s="153" t="str">
        <f ca="1">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 ca="1">IF(C2050="",NA(),MATCH($B2050&amp;$C2050,'Smelter Look-up'!$J:$J,0))</f>
        <v>#N/A</v>
      </c>
      <c r="X2050" s="171">
        <f t="shared" ca="1" si="96"/>
        <v>0</v>
      </c>
      <c r="AB2050" s="171" t="str">
        <f t="shared" ca="1" si="97"/>
        <v/>
      </c>
    </row>
    <row r="2051" spans="1:28" s="171" customFormat="1" ht="20.45">
      <c r="A2051" s="156"/>
      <c r="B2051" s="150" t="str">
        <f ca="1">IF(LEN(A2051)=0,"",INDEX('Smelter Look-up'!$A:$A,MATCH($A2051,'Smelter Look-up'!$E:$E,0)))</f>
        <v/>
      </c>
      <c r="C2051" s="153" t="str">
        <f ca="1">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 ca="1">IF(C2051="",NA(),MATCH($B2051&amp;$C2051,'Smelter Look-up'!$J:$J,0))</f>
        <v>#N/A</v>
      </c>
      <c r="X2051" s="171">
        <f t="shared" ca="1" si="96"/>
        <v>0</v>
      </c>
      <c r="AB2051" s="171" t="str">
        <f t="shared" ca="1" si="97"/>
        <v/>
      </c>
    </row>
    <row r="2052" spans="1:28" s="171" customFormat="1" ht="20.45">
      <c r="A2052" s="156"/>
      <c r="B2052" s="150" t="str">
        <f ca="1">IF(LEN(A2052)=0,"",INDEX('Smelter Look-up'!$A:$A,MATCH($A2052,'Smelter Look-up'!$E:$E,0)))</f>
        <v/>
      </c>
      <c r="C2052" s="153" t="str">
        <f ca="1">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 ca="1">IF(C2052="",NA(),MATCH($B2052&amp;$C2052,'Smelter Look-up'!$J:$J,0))</f>
        <v>#N/A</v>
      </c>
      <c r="X2052" s="171">
        <f t="shared" ca="1" si="96"/>
        <v>0</v>
      </c>
      <c r="AB2052" s="171" t="str">
        <f t="shared" ca="1" si="97"/>
        <v/>
      </c>
    </row>
    <row r="2053" spans="1:28" s="171" customFormat="1" ht="20.45">
      <c r="A2053" s="156"/>
      <c r="B2053" s="150" t="str">
        <f ca="1">IF(LEN(A2053)=0,"",INDEX('Smelter Look-up'!$A:$A,MATCH($A2053,'Smelter Look-up'!$E:$E,0)))</f>
        <v/>
      </c>
      <c r="C2053" s="153" t="str">
        <f ca="1">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 ca="1">IF(C2053="",NA(),MATCH($B2053&amp;$C2053,'Smelter Look-up'!$J:$J,0))</f>
        <v>#N/A</v>
      </c>
      <c r="X2053" s="171">
        <f t="shared" ca="1" si="96"/>
        <v>0</v>
      </c>
      <c r="AB2053" s="171" t="str">
        <f t="shared" ca="1" si="97"/>
        <v/>
      </c>
    </row>
    <row r="2054" spans="1:28" s="171" customFormat="1" ht="20.45">
      <c r="A2054" s="156"/>
      <c r="B2054" s="150" t="str">
        <f ca="1">IF(LEN(A2054)=0,"",INDEX('Smelter Look-up'!$A:$A,MATCH($A2054,'Smelter Look-up'!$E:$E,0)))</f>
        <v/>
      </c>
      <c r="C2054" s="153" t="str">
        <f ca="1">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 ca="1">IF(C2054="",NA(),MATCH($B2054&amp;$C2054,'Smelter Look-up'!$J:$J,0))</f>
        <v>#N/A</v>
      </c>
      <c r="X2054" s="171">
        <f t="shared" ca="1" si="96"/>
        <v>0</v>
      </c>
      <c r="AB2054" s="171" t="str">
        <f t="shared" ca="1" si="97"/>
        <v/>
      </c>
    </row>
    <row r="2055" spans="1:28" s="171" customFormat="1" ht="20.45">
      <c r="A2055" s="156"/>
      <c r="B2055" s="150" t="str">
        <f ca="1">IF(LEN(A2055)=0,"",INDEX('Smelter Look-up'!$A:$A,MATCH($A2055,'Smelter Look-up'!$E:$E,0)))</f>
        <v/>
      </c>
      <c r="C2055" s="153" t="str">
        <f ca="1">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 ca="1">IF(C2055="",NA(),MATCH($B2055&amp;$C2055,'Smelter Look-up'!$J:$J,0))</f>
        <v>#N/A</v>
      </c>
      <c r="X2055" s="171">
        <f t="shared" ca="1" si="96"/>
        <v>0</v>
      </c>
      <c r="AB2055" s="171" t="str">
        <f t="shared" ca="1" si="97"/>
        <v/>
      </c>
    </row>
    <row r="2056" spans="1:28" s="171" customFormat="1" ht="20.45">
      <c r="A2056" s="156"/>
      <c r="B2056" s="150" t="str">
        <f ca="1">IF(LEN(A2056)=0,"",INDEX('Smelter Look-up'!$A:$A,MATCH($A2056,'Smelter Look-up'!$E:$E,0)))</f>
        <v/>
      </c>
      <c r="C2056" s="153" t="str">
        <f ca="1">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 ca="1">IF(C2056="",NA(),MATCH($B2056&amp;$C2056,'Smelter Look-up'!$J:$J,0))</f>
        <v>#N/A</v>
      </c>
      <c r="X2056" s="171">
        <f t="shared" ca="1" si="96"/>
        <v>0</v>
      </c>
      <c r="AB2056" s="171" t="str">
        <f t="shared" ca="1" si="97"/>
        <v/>
      </c>
    </row>
    <row r="2057" spans="1:28" s="171" customFormat="1" ht="20.45">
      <c r="A2057" s="156"/>
      <c r="B2057" s="150" t="str">
        <f ca="1">IF(LEN(A2057)=0,"",INDEX('Smelter Look-up'!$A:$A,MATCH($A2057,'Smelter Look-up'!$E:$E,0)))</f>
        <v/>
      </c>
      <c r="C2057" s="153" t="str">
        <f ca="1">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 ca="1">IF(C2057="",NA(),MATCH($B2057&amp;$C2057,'Smelter Look-up'!$J:$J,0))</f>
        <v>#N/A</v>
      </c>
      <c r="X2057" s="171">
        <f t="shared" ca="1" si="96"/>
        <v>0</v>
      </c>
      <c r="AB2057" s="171" t="str">
        <f t="shared" ca="1" si="97"/>
        <v/>
      </c>
    </row>
    <row r="2058" spans="1:28" s="171" customFormat="1" ht="20.45">
      <c r="A2058" s="156"/>
      <c r="B2058" s="150" t="str">
        <f ca="1">IF(LEN(A2058)=0,"",INDEX('Smelter Look-up'!$A:$A,MATCH($A2058,'Smelter Look-up'!$E:$E,0)))</f>
        <v/>
      </c>
      <c r="C2058" s="153" t="str">
        <f ca="1">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 ca="1">IF(C2058="",NA(),MATCH($B2058&amp;$C2058,'Smelter Look-up'!$J:$J,0))</f>
        <v>#N/A</v>
      </c>
      <c r="X2058" s="171">
        <f t="shared" ca="1" si="96"/>
        <v>0</v>
      </c>
      <c r="AB2058" s="171" t="str">
        <f t="shared" ca="1" si="97"/>
        <v/>
      </c>
    </row>
    <row r="2059" spans="1:28" s="171" customFormat="1" ht="20.45">
      <c r="A2059" s="156"/>
      <c r="B2059" s="150" t="str">
        <f ca="1">IF(LEN(A2059)=0,"",INDEX('Smelter Look-up'!$A:$A,MATCH($A2059,'Smelter Look-up'!$E:$E,0)))</f>
        <v/>
      </c>
      <c r="C2059" s="153" t="str">
        <f ca="1">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 ca="1">IF(C2059="",NA(),MATCH($B2059&amp;$C2059,'Smelter Look-up'!$J:$J,0))</f>
        <v>#N/A</v>
      </c>
      <c r="X2059" s="171">
        <f t="shared" ca="1" si="96"/>
        <v>0</v>
      </c>
      <c r="AB2059" s="171" t="str">
        <f t="shared" ca="1" si="97"/>
        <v/>
      </c>
    </row>
    <row r="2060" spans="1:28" s="171" customFormat="1" ht="20.45">
      <c r="A2060" s="156"/>
      <c r="B2060" s="150" t="str">
        <f ca="1">IF(LEN(A2060)=0,"",INDEX('Smelter Look-up'!$A:$A,MATCH($A2060,'Smelter Look-up'!$E:$E,0)))</f>
        <v/>
      </c>
      <c r="C2060" s="153" t="str">
        <f ca="1">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 ca="1">IF(C2060="",NA(),MATCH($B2060&amp;$C2060,'Smelter Look-up'!$J:$J,0))</f>
        <v>#N/A</v>
      </c>
      <c r="X2060" s="171">
        <f t="shared" ca="1" si="96"/>
        <v>0</v>
      </c>
      <c r="AB2060" s="171" t="str">
        <f t="shared" ca="1" si="97"/>
        <v/>
      </c>
    </row>
    <row r="2061" spans="1:28" s="171" customFormat="1" ht="20.45">
      <c r="A2061" s="156"/>
      <c r="B2061" s="150" t="str">
        <f ca="1">IF(LEN(A2061)=0,"",INDEX('Smelter Look-up'!$A:$A,MATCH($A2061,'Smelter Look-up'!$E:$E,0)))</f>
        <v/>
      </c>
      <c r="C2061" s="153" t="str">
        <f ca="1">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 ca="1">IF(C2061="",NA(),MATCH($B2061&amp;$C2061,'Smelter Look-up'!$J:$J,0))</f>
        <v>#N/A</v>
      </c>
      <c r="X2061" s="171">
        <f t="shared" ca="1" si="96"/>
        <v>0</v>
      </c>
      <c r="AB2061" s="171" t="str">
        <f t="shared" ca="1" si="97"/>
        <v/>
      </c>
    </row>
    <row r="2062" spans="1:28" s="171" customFormat="1" ht="20.45">
      <c r="A2062" s="156"/>
      <c r="B2062" s="150" t="str">
        <f ca="1">IF(LEN(A2062)=0,"",INDEX('Smelter Look-up'!$A:$A,MATCH($A2062,'Smelter Look-up'!$E:$E,0)))</f>
        <v/>
      </c>
      <c r="C2062" s="153" t="str">
        <f ca="1">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 ca="1">IF(C2062="",NA(),MATCH($B2062&amp;$C2062,'Smelter Look-up'!$J:$J,0))</f>
        <v>#N/A</v>
      </c>
      <c r="X2062" s="171">
        <f t="shared" ca="1" si="96"/>
        <v>0</v>
      </c>
      <c r="AB2062" s="171" t="str">
        <f t="shared" ca="1" si="97"/>
        <v/>
      </c>
    </row>
    <row r="2063" spans="1:28" s="171" customFormat="1" ht="20.45">
      <c r="A2063" s="156"/>
      <c r="B2063" s="150" t="str">
        <f ca="1">IF(LEN(A2063)=0,"",INDEX('Smelter Look-up'!$A:$A,MATCH($A2063,'Smelter Look-up'!$E:$E,0)))</f>
        <v/>
      </c>
      <c r="C2063" s="153" t="str">
        <f ca="1">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 ca="1">IF(C2063="",NA(),MATCH($B2063&amp;$C2063,'Smelter Look-up'!$J:$J,0))</f>
        <v>#N/A</v>
      </c>
      <c r="X2063" s="171">
        <f t="shared" ca="1" si="96"/>
        <v>0</v>
      </c>
      <c r="AB2063" s="171" t="str">
        <f t="shared" ca="1" si="97"/>
        <v/>
      </c>
    </row>
    <row r="2064" spans="1:28" s="171" customFormat="1" ht="20.45">
      <c r="A2064" s="156"/>
      <c r="B2064" s="150" t="str">
        <f ca="1">IF(LEN(A2064)=0,"",INDEX('Smelter Look-up'!$A:$A,MATCH($A2064,'Smelter Look-up'!$E:$E,0)))</f>
        <v/>
      </c>
      <c r="C2064" s="153" t="str">
        <f ca="1">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 ca="1">IF(C2064="",NA(),MATCH($B2064&amp;$C2064,'Smelter Look-up'!$J:$J,0))</f>
        <v>#N/A</v>
      </c>
      <c r="X2064" s="171">
        <f t="shared" ca="1" si="96"/>
        <v>0</v>
      </c>
      <c r="AB2064" s="171" t="str">
        <f t="shared" ca="1" si="97"/>
        <v/>
      </c>
    </row>
    <row r="2065" spans="1:28" s="171" customFormat="1" ht="20.45">
      <c r="A2065" s="156"/>
      <c r="B2065" s="150" t="str">
        <f ca="1">IF(LEN(A2065)=0,"",INDEX('Smelter Look-up'!$A:$A,MATCH($A2065,'Smelter Look-up'!$E:$E,0)))</f>
        <v/>
      </c>
      <c r="C2065" s="153" t="str">
        <f ca="1">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 ca="1">IF(C2065="",NA(),MATCH($B2065&amp;$C2065,'Smelter Look-up'!$J:$J,0))</f>
        <v>#N/A</v>
      </c>
      <c r="X2065" s="171">
        <f t="shared" ca="1" si="96"/>
        <v>0</v>
      </c>
      <c r="AB2065" s="171" t="str">
        <f t="shared" ca="1" si="97"/>
        <v/>
      </c>
    </row>
    <row r="2066" spans="1:28" s="171" customFormat="1" ht="20.45">
      <c r="A2066" s="156"/>
      <c r="B2066" s="150" t="str">
        <f ca="1">IF(LEN(A2066)=0,"",INDEX('Smelter Look-up'!$A:$A,MATCH($A2066,'Smelter Look-up'!$E:$E,0)))</f>
        <v/>
      </c>
      <c r="C2066" s="153" t="str">
        <f ca="1">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 ca="1">IF(C2066="",NA(),MATCH($B2066&amp;$C2066,'Smelter Look-up'!$J:$J,0))</f>
        <v>#N/A</v>
      </c>
      <c r="X2066" s="171">
        <f t="shared" ca="1" si="96"/>
        <v>0</v>
      </c>
      <c r="AB2066" s="171" t="str">
        <f t="shared" ca="1" si="97"/>
        <v/>
      </c>
    </row>
    <row r="2067" spans="1:28" s="171" customFormat="1" ht="20.45">
      <c r="A2067" s="156"/>
      <c r="B2067" s="150" t="str">
        <f ca="1">IF(LEN(A2067)=0,"",INDEX('Smelter Look-up'!$A:$A,MATCH($A2067,'Smelter Look-up'!$E:$E,0)))</f>
        <v/>
      </c>
      <c r="C2067" s="153" t="str">
        <f ca="1">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 ca="1">IF(C2067="",NA(),MATCH($B2067&amp;$C2067,'Smelter Look-up'!$J:$J,0))</f>
        <v>#N/A</v>
      </c>
      <c r="X2067" s="171">
        <f t="shared" ca="1" si="96"/>
        <v>0</v>
      </c>
      <c r="AB2067" s="171" t="str">
        <f t="shared" ca="1" si="97"/>
        <v/>
      </c>
    </row>
    <row r="2068" spans="1:28" s="171" customFormat="1" ht="20.45">
      <c r="A2068" s="156"/>
      <c r="B2068" s="150" t="str">
        <f ca="1">IF(LEN(A2068)=0,"",INDEX('Smelter Look-up'!$A:$A,MATCH($A2068,'Smelter Look-up'!$E:$E,0)))</f>
        <v/>
      </c>
      <c r="C2068" s="153" t="str">
        <f ca="1">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 ca="1">IF(C2068="",NA(),MATCH($B2068&amp;$C2068,'Smelter Look-up'!$J:$J,0))</f>
        <v>#N/A</v>
      </c>
      <c r="X2068" s="171">
        <f t="shared" ca="1" si="96"/>
        <v>0</v>
      </c>
      <c r="AB2068" s="171" t="str">
        <f t="shared" ca="1" si="97"/>
        <v/>
      </c>
    </row>
    <row r="2069" spans="1:28" s="171" customFormat="1" ht="20.45">
      <c r="A2069" s="156"/>
      <c r="B2069" s="150" t="str">
        <f ca="1">IF(LEN(A2069)=0,"",INDEX('Smelter Look-up'!$A:$A,MATCH($A2069,'Smelter Look-up'!$E:$E,0)))</f>
        <v/>
      </c>
      <c r="C2069" s="153" t="str">
        <f ca="1">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 ca="1">IF(C2069="",NA(),MATCH($B2069&amp;$C2069,'Smelter Look-up'!$J:$J,0))</f>
        <v>#N/A</v>
      </c>
      <c r="X2069" s="171">
        <f t="shared" ca="1" si="96"/>
        <v>0</v>
      </c>
      <c r="AB2069" s="171" t="str">
        <f t="shared" ca="1" si="97"/>
        <v/>
      </c>
    </row>
    <row r="2070" spans="1:28" s="171" customFormat="1" ht="20.45">
      <c r="A2070" s="156"/>
      <c r="B2070" s="150" t="str">
        <f ca="1">IF(LEN(A2070)=0,"",INDEX('Smelter Look-up'!$A:$A,MATCH($A2070,'Smelter Look-up'!$E:$E,0)))</f>
        <v/>
      </c>
      <c r="C2070" s="153" t="str">
        <f ca="1">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 ca="1">IF(C2070="",NA(),MATCH($B2070&amp;$C2070,'Smelter Look-up'!$J:$J,0))</f>
        <v>#N/A</v>
      </c>
      <c r="X2070" s="171">
        <f t="shared" ca="1" si="96"/>
        <v>0</v>
      </c>
      <c r="AB2070" s="171" t="str">
        <f t="shared" ca="1" si="97"/>
        <v/>
      </c>
    </row>
    <row r="2071" spans="1:28" s="171" customFormat="1" ht="20.45">
      <c r="A2071" s="156"/>
      <c r="B2071" s="150" t="str">
        <f ca="1">IF(LEN(A2071)=0,"",INDEX('Smelter Look-up'!$A:$A,MATCH($A2071,'Smelter Look-up'!$E:$E,0)))</f>
        <v/>
      </c>
      <c r="C2071" s="153" t="str">
        <f ca="1">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 ca="1">IF(C2071="",NA(),MATCH($B2071&amp;$C2071,'Smelter Look-up'!$J:$J,0))</f>
        <v>#N/A</v>
      </c>
      <c r="X2071" s="171">
        <f t="shared" ca="1" si="96"/>
        <v>0</v>
      </c>
      <c r="AB2071" s="171" t="str">
        <f t="shared" ca="1" si="97"/>
        <v/>
      </c>
    </row>
    <row r="2072" spans="1:28" s="171" customFormat="1" ht="20.45">
      <c r="A2072" s="156"/>
      <c r="B2072" s="150" t="str">
        <f ca="1">IF(LEN(A2072)=0,"",INDEX('Smelter Look-up'!$A:$A,MATCH($A2072,'Smelter Look-up'!$E:$E,0)))</f>
        <v/>
      </c>
      <c r="C2072" s="153" t="str">
        <f ca="1">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 ca="1">IF(C2072="",NA(),MATCH($B2072&amp;$C2072,'Smelter Look-up'!$J:$J,0))</f>
        <v>#N/A</v>
      </c>
      <c r="X2072" s="171">
        <f t="shared" ca="1" si="96"/>
        <v>0</v>
      </c>
      <c r="AB2072" s="171" t="str">
        <f t="shared" ca="1" si="97"/>
        <v/>
      </c>
    </row>
    <row r="2073" spans="1:28" s="171" customFormat="1" ht="20.45">
      <c r="A2073" s="156"/>
      <c r="B2073" s="150" t="str">
        <f ca="1">IF(LEN(A2073)=0,"",INDEX('Smelter Look-up'!$A:$A,MATCH($A2073,'Smelter Look-up'!$E:$E,0)))</f>
        <v/>
      </c>
      <c r="C2073" s="153" t="str">
        <f ca="1">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 ca="1">IF(C2073="",NA(),MATCH($B2073&amp;$C2073,'Smelter Look-up'!$J:$J,0))</f>
        <v>#N/A</v>
      </c>
      <c r="X2073" s="171">
        <f t="shared" ca="1" si="96"/>
        <v>0</v>
      </c>
      <c r="AB2073" s="171" t="str">
        <f t="shared" ca="1" si="97"/>
        <v/>
      </c>
    </row>
    <row r="2074" spans="1:28" s="171" customFormat="1" ht="20.45">
      <c r="A2074" s="156"/>
      <c r="B2074" s="150" t="str">
        <f ca="1">IF(LEN(A2074)=0,"",INDEX('Smelter Look-up'!$A:$A,MATCH($A2074,'Smelter Look-up'!$E:$E,0)))</f>
        <v/>
      </c>
      <c r="C2074" s="153" t="str">
        <f ca="1">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 ca="1">IF(C2074="",NA(),MATCH($B2074&amp;$C2074,'Smelter Look-up'!$J:$J,0))</f>
        <v>#N/A</v>
      </c>
      <c r="X2074" s="171">
        <f t="shared" ca="1" si="96"/>
        <v>0</v>
      </c>
      <c r="AB2074" s="171" t="str">
        <f t="shared" ca="1" si="97"/>
        <v/>
      </c>
    </row>
    <row r="2075" spans="1:28" s="171" customFormat="1" ht="20.45">
      <c r="A2075" s="156"/>
      <c r="B2075" s="150" t="str">
        <f ca="1">IF(LEN(A2075)=0,"",INDEX('Smelter Look-up'!$A:$A,MATCH($A2075,'Smelter Look-up'!$E:$E,0)))</f>
        <v/>
      </c>
      <c r="C2075" s="153" t="str">
        <f ca="1">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 ca="1">IF(C2075="",NA(),MATCH($B2075&amp;$C2075,'Smelter Look-up'!$J:$J,0))</f>
        <v>#N/A</v>
      </c>
      <c r="X2075" s="171">
        <f t="shared" ca="1" si="96"/>
        <v>0</v>
      </c>
      <c r="AB2075" s="171" t="str">
        <f t="shared" ca="1" si="97"/>
        <v/>
      </c>
    </row>
    <row r="2076" spans="1:28" s="171" customFormat="1" ht="20.45">
      <c r="A2076" s="156"/>
      <c r="B2076" s="150" t="str">
        <f ca="1">IF(LEN(A2076)=0,"",INDEX('Smelter Look-up'!$A:$A,MATCH($A2076,'Smelter Look-up'!$E:$E,0)))</f>
        <v/>
      </c>
      <c r="C2076" s="153" t="str">
        <f ca="1">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 ca="1">IF(C2076="",NA(),MATCH($B2076&amp;$C2076,'Smelter Look-up'!$J:$J,0))</f>
        <v>#N/A</v>
      </c>
      <c r="X2076" s="171">
        <f t="shared" ca="1" si="96"/>
        <v>0</v>
      </c>
      <c r="AB2076" s="171" t="str">
        <f t="shared" ca="1" si="97"/>
        <v/>
      </c>
    </row>
    <row r="2077" spans="1:28" s="171" customFormat="1" ht="20.45">
      <c r="A2077" s="156"/>
      <c r="B2077" s="150" t="str">
        <f ca="1">IF(LEN(A2077)=0,"",INDEX('Smelter Look-up'!$A:$A,MATCH($A2077,'Smelter Look-up'!$E:$E,0)))</f>
        <v/>
      </c>
      <c r="C2077" s="153" t="str">
        <f ca="1">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 ca="1">IF(C2077="",NA(),MATCH($B2077&amp;$C2077,'Smelter Look-up'!$J:$J,0))</f>
        <v>#N/A</v>
      </c>
      <c r="X2077" s="171">
        <f t="shared" ca="1" si="96"/>
        <v>0</v>
      </c>
      <c r="AB2077" s="171" t="str">
        <f t="shared" ca="1" si="97"/>
        <v/>
      </c>
    </row>
    <row r="2078" spans="1:28" s="171" customFormat="1" ht="20.45">
      <c r="A2078" s="156"/>
      <c r="B2078" s="150" t="str">
        <f ca="1">IF(LEN(A2078)=0,"",INDEX('Smelter Look-up'!$A:$A,MATCH($A2078,'Smelter Look-up'!$E:$E,0)))</f>
        <v/>
      </c>
      <c r="C2078" s="153" t="str">
        <f ca="1">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 ca="1">IF(C2078="",NA(),MATCH($B2078&amp;$C2078,'Smelter Look-up'!$J:$J,0))</f>
        <v>#N/A</v>
      </c>
      <c r="X2078" s="171">
        <f t="shared" ca="1" si="96"/>
        <v>0</v>
      </c>
      <c r="AB2078" s="171" t="str">
        <f t="shared" ca="1" si="97"/>
        <v/>
      </c>
    </row>
    <row r="2079" spans="1:28" s="171" customFormat="1" ht="20.45">
      <c r="A2079" s="156"/>
      <c r="B2079" s="150" t="str">
        <f ca="1">IF(LEN(A2079)=0,"",INDEX('Smelter Look-up'!$A:$A,MATCH($A2079,'Smelter Look-up'!$E:$E,0)))</f>
        <v/>
      </c>
      <c r="C2079" s="153" t="str">
        <f ca="1">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 ca="1">IF(C2079="",NA(),MATCH($B2079&amp;$C2079,'Smelter Look-up'!$J:$J,0))</f>
        <v>#N/A</v>
      </c>
      <c r="X2079" s="171">
        <f t="shared" ca="1" si="96"/>
        <v>0</v>
      </c>
      <c r="AB2079" s="171" t="str">
        <f t="shared" ca="1" si="97"/>
        <v/>
      </c>
    </row>
    <row r="2080" spans="1:28" s="171" customFormat="1" ht="20.45">
      <c r="A2080" s="156"/>
      <c r="B2080" s="150" t="str">
        <f ca="1">IF(LEN(A2080)=0,"",INDEX('Smelter Look-up'!$A:$A,MATCH($A2080,'Smelter Look-up'!$E:$E,0)))</f>
        <v/>
      </c>
      <c r="C2080" s="153" t="str">
        <f ca="1">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 ca="1">IF(C2080="",NA(),MATCH($B2080&amp;$C2080,'Smelter Look-up'!$J:$J,0))</f>
        <v>#N/A</v>
      </c>
      <c r="X2080" s="171">
        <f t="shared" ca="1" si="96"/>
        <v>0</v>
      </c>
      <c r="AB2080" s="171" t="str">
        <f t="shared" ca="1" si="97"/>
        <v/>
      </c>
    </row>
    <row r="2081" spans="1:28" s="171" customFormat="1" ht="20.45">
      <c r="A2081" s="156"/>
      <c r="B2081" s="150" t="str">
        <f ca="1">IF(LEN(A2081)=0,"",INDEX('Smelter Look-up'!$A:$A,MATCH($A2081,'Smelter Look-up'!$E:$E,0)))</f>
        <v/>
      </c>
      <c r="C2081" s="153" t="str">
        <f ca="1">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 ca="1">IF(C2081="",NA(),MATCH($B2081&amp;$C2081,'Smelter Look-up'!$J:$J,0))</f>
        <v>#N/A</v>
      </c>
      <c r="X2081" s="171">
        <f t="shared" ca="1" si="96"/>
        <v>0</v>
      </c>
      <c r="AB2081" s="171" t="str">
        <f t="shared" ca="1" si="97"/>
        <v/>
      </c>
    </row>
    <row r="2082" spans="1:28" s="171" customFormat="1" ht="20.45">
      <c r="A2082" s="156"/>
      <c r="B2082" s="150" t="str">
        <f ca="1">IF(LEN(A2082)=0,"",INDEX('Smelter Look-up'!$A:$A,MATCH($A2082,'Smelter Look-up'!$E:$E,0)))</f>
        <v/>
      </c>
      <c r="C2082" s="153" t="str">
        <f ca="1">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 ca="1">IF(C2082="",NA(),MATCH($B2082&amp;$C2082,'Smelter Look-up'!$J:$J,0))</f>
        <v>#N/A</v>
      </c>
      <c r="X2082" s="171">
        <f t="shared" ca="1" si="96"/>
        <v>0</v>
      </c>
      <c r="AB2082" s="171" t="str">
        <f t="shared" ca="1" si="97"/>
        <v/>
      </c>
    </row>
    <row r="2083" spans="1:28" s="171" customFormat="1" ht="20.45">
      <c r="A2083" s="156"/>
      <c r="B2083" s="150" t="str">
        <f ca="1">IF(LEN(A2083)=0,"",INDEX('Smelter Look-up'!$A:$A,MATCH($A2083,'Smelter Look-up'!$E:$E,0)))</f>
        <v/>
      </c>
      <c r="C2083" s="153" t="str">
        <f ca="1">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 ca="1">IF(C2083="",NA(),MATCH($B2083&amp;$C2083,'Smelter Look-up'!$J:$J,0))</f>
        <v>#N/A</v>
      </c>
      <c r="X2083" s="171">
        <f t="shared" ca="1" si="96"/>
        <v>0</v>
      </c>
      <c r="AB2083" s="171" t="str">
        <f t="shared" ca="1" si="97"/>
        <v/>
      </c>
    </row>
    <row r="2084" spans="1:28" s="171" customFormat="1" ht="20.45">
      <c r="A2084" s="156"/>
      <c r="B2084" s="150" t="str">
        <f ca="1">IF(LEN(A2084)=0,"",INDEX('Smelter Look-up'!$A:$A,MATCH($A2084,'Smelter Look-up'!$E:$E,0)))</f>
        <v/>
      </c>
      <c r="C2084" s="153" t="str">
        <f ca="1">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 ca="1">IF(C2084="",NA(),MATCH($B2084&amp;$C2084,'Smelter Look-up'!$J:$J,0))</f>
        <v>#N/A</v>
      </c>
      <c r="X2084" s="171">
        <f t="shared" ca="1" si="96"/>
        <v>0</v>
      </c>
      <c r="AB2084" s="171" t="str">
        <f t="shared" ca="1" si="97"/>
        <v/>
      </c>
    </row>
    <row r="2085" spans="1:28" s="171" customFormat="1" ht="20.45">
      <c r="A2085" s="156"/>
      <c r="B2085" s="150" t="str">
        <f ca="1">IF(LEN(A2085)=0,"",INDEX('Smelter Look-up'!$A:$A,MATCH($A2085,'Smelter Look-up'!$E:$E,0)))</f>
        <v/>
      </c>
      <c r="C2085" s="153" t="str">
        <f ca="1">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 ca="1">IF(C2085="",NA(),MATCH($B2085&amp;$C2085,'Smelter Look-up'!$J:$J,0))</f>
        <v>#N/A</v>
      </c>
      <c r="X2085" s="171">
        <f t="shared" ca="1" si="96"/>
        <v>0</v>
      </c>
      <c r="AB2085" s="171" t="str">
        <f t="shared" ca="1" si="97"/>
        <v/>
      </c>
    </row>
    <row r="2086" spans="1:28" s="171" customFormat="1" ht="20.45">
      <c r="A2086" s="156"/>
      <c r="B2086" s="150" t="str">
        <f ca="1">IF(LEN(A2086)=0,"",INDEX('Smelter Look-up'!$A:$A,MATCH($A2086,'Smelter Look-up'!$E:$E,0)))</f>
        <v/>
      </c>
      <c r="C2086" s="153" t="str">
        <f ca="1">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 ca="1">IF(C2086="",NA(),MATCH($B2086&amp;$C2086,'Smelter Look-up'!$J:$J,0))</f>
        <v>#N/A</v>
      </c>
      <c r="X2086" s="171">
        <f t="shared" ca="1" si="96"/>
        <v>0</v>
      </c>
      <c r="AB2086" s="171" t="str">
        <f t="shared" ca="1" si="97"/>
        <v/>
      </c>
    </row>
    <row r="2087" spans="1:28" s="171" customFormat="1" ht="20.45">
      <c r="A2087" s="156"/>
      <c r="B2087" s="150" t="str">
        <f ca="1">IF(LEN(A2087)=0,"",INDEX('Smelter Look-up'!$A:$A,MATCH($A2087,'Smelter Look-up'!$E:$E,0)))</f>
        <v/>
      </c>
      <c r="C2087" s="153" t="str">
        <f ca="1">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 ca="1">IF(C2087="",NA(),MATCH($B2087&amp;$C2087,'Smelter Look-up'!$J:$J,0))</f>
        <v>#N/A</v>
      </c>
      <c r="X2087" s="171">
        <f t="shared" ca="1" si="96"/>
        <v>0</v>
      </c>
      <c r="AB2087" s="171" t="str">
        <f t="shared" ca="1" si="97"/>
        <v/>
      </c>
    </row>
    <row r="2088" spans="1:28" s="171" customFormat="1" ht="20.45">
      <c r="A2088" s="156"/>
      <c r="B2088" s="150" t="str">
        <f ca="1">IF(LEN(A2088)=0,"",INDEX('Smelter Look-up'!$A:$A,MATCH($A2088,'Smelter Look-up'!$E:$E,0)))</f>
        <v/>
      </c>
      <c r="C2088" s="153" t="str">
        <f ca="1">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 ca="1">IF(C2088="",NA(),MATCH($B2088&amp;$C2088,'Smelter Look-up'!$J:$J,0))</f>
        <v>#N/A</v>
      </c>
      <c r="X2088" s="171">
        <f t="shared" ca="1" si="96"/>
        <v>0</v>
      </c>
      <c r="AB2088" s="171" t="str">
        <f t="shared" ca="1" si="97"/>
        <v/>
      </c>
    </row>
    <row r="2089" spans="1:28" s="171" customFormat="1" ht="20.45">
      <c r="A2089" s="156"/>
      <c r="B2089" s="150" t="str">
        <f ca="1">IF(LEN(A2089)=0,"",INDEX('Smelter Look-up'!$A:$A,MATCH($A2089,'Smelter Look-up'!$E:$E,0)))</f>
        <v/>
      </c>
      <c r="C2089" s="153" t="str">
        <f ca="1">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 ca="1">IF(C2089="",NA(),MATCH($B2089&amp;$C2089,'Smelter Look-up'!$J:$J,0))</f>
        <v>#N/A</v>
      </c>
      <c r="X2089" s="171">
        <f t="shared" ca="1" si="96"/>
        <v>0</v>
      </c>
      <c r="AB2089" s="171" t="str">
        <f t="shared" ca="1" si="97"/>
        <v/>
      </c>
    </row>
    <row r="2090" spans="1:28" s="171" customFormat="1" ht="20.45">
      <c r="A2090" s="156"/>
      <c r="B2090" s="150" t="str">
        <f ca="1">IF(LEN(A2090)=0,"",INDEX('Smelter Look-up'!$A:$A,MATCH($A2090,'Smelter Look-up'!$E:$E,0)))</f>
        <v/>
      </c>
      <c r="C2090" s="153" t="str">
        <f ca="1">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 ca="1">IF(C2090="",NA(),MATCH($B2090&amp;$C2090,'Smelter Look-up'!$J:$J,0))</f>
        <v>#N/A</v>
      </c>
      <c r="X2090" s="171">
        <f t="shared" ca="1" si="96"/>
        <v>0</v>
      </c>
      <c r="AB2090" s="171" t="str">
        <f t="shared" ca="1" si="97"/>
        <v/>
      </c>
    </row>
    <row r="2091" spans="1:28" s="171" customFormat="1" ht="20.45">
      <c r="A2091" s="156"/>
      <c r="B2091" s="150" t="str">
        <f ca="1">IF(LEN(A2091)=0,"",INDEX('Smelter Look-up'!$A:$A,MATCH($A2091,'Smelter Look-up'!$E:$E,0)))</f>
        <v/>
      </c>
      <c r="C2091" s="153" t="str">
        <f ca="1">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 ca="1">IF(C2091="",NA(),MATCH($B2091&amp;$C2091,'Smelter Look-up'!$J:$J,0))</f>
        <v>#N/A</v>
      </c>
      <c r="X2091" s="171">
        <f t="shared" ca="1" si="96"/>
        <v>0</v>
      </c>
      <c r="AB2091" s="171" t="str">
        <f t="shared" ca="1" si="97"/>
        <v/>
      </c>
    </row>
    <row r="2092" spans="1:28" s="171" customFormat="1" ht="20.45">
      <c r="A2092" s="156"/>
      <c r="B2092" s="150" t="str">
        <f ca="1">IF(LEN(A2092)=0,"",INDEX('Smelter Look-up'!$A:$A,MATCH($A2092,'Smelter Look-up'!$E:$E,0)))</f>
        <v/>
      </c>
      <c r="C2092" s="153" t="str">
        <f ca="1">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 ca="1">IF(C2092="",NA(),MATCH($B2092&amp;$C2092,'Smelter Look-up'!$J:$J,0))</f>
        <v>#N/A</v>
      </c>
      <c r="X2092" s="171">
        <f t="shared" ca="1" si="96"/>
        <v>0</v>
      </c>
      <c r="AB2092" s="171" t="str">
        <f t="shared" ca="1" si="97"/>
        <v/>
      </c>
    </row>
    <row r="2093" spans="1:28" s="171" customFormat="1" ht="20.45">
      <c r="A2093" s="156"/>
      <c r="B2093" s="150" t="str">
        <f ca="1">IF(LEN(A2093)=0,"",INDEX('Smelter Look-up'!$A:$A,MATCH($A2093,'Smelter Look-up'!$E:$E,0)))</f>
        <v/>
      </c>
      <c r="C2093" s="153" t="str">
        <f ca="1">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 ca="1">IF(C2093="",NA(),MATCH($B2093&amp;$C2093,'Smelter Look-up'!$J:$J,0))</f>
        <v>#N/A</v>
      </c>
      <c r="X2093" s="171">
        <f t="shared" ca="1" si="96"/>
        <v>0</v>
      </c>
      <c r="AB2093" s="171" t="str">
        <f t="shared" ca="1" si="97"/>
        <v/>
      </c>
    </row>
    <row r="2094" spans="1:28" s="171" customFormat="1" ht="20.45">
      <c r="A2094" s="156"/>
      <c r="B2094" s="150" t="str">
        <f ca="1">IF(LEN(A2094)=0,"",INDEX('Smelter Look-up'!$A:$A,MATCH($A2094,'Smelter Look-up'!$E:$E,0)))</f>
        <v/>
      </c>
      <c r="C2094" s="153" t="str">
        <f ca="1">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 ca="1">IF(C2094="",NA(),MATCH($B2094&amp;$C2094,'Smelter Look-up'!$J:$J,0))</f>
        <v>#N/A</v>
      </c>
      <c r="X2094" s="171">
        <f t="shared" ca="1" si="96"/>
        <v>0</v>
      </c>
      <c r="AB2094" s="171" t="str">
        <f t="shared" ca="1" si="97"/>
        <v/>
      </c>
    </row>
    <row r="2095" spans="1:28" s="171" customFormat="1" ht="20.45">
      <c r="A2095" s="156"/>
      <c r="B2095" s="150" t="str">
        <f ca="1">IF(LEN(A2095)=0,"",INDEX('Smelter Look-up'!$A:$A,MATCH($A2095,'Smelter Look-up'!$E:$E,0)))</f>
        <v/>
      </c>
      <c r="C2095" s="153" t="str">
        <f ca="1">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 ca="1">IF(C2095="",NA(),MATCH($B2095&amp;$C2095,'Smelter Look-up'!$J:$J,0))</f>
        <v>#N/A</v>
      </c>
      <c r="X2095" s="171">
        <f t="shared" ca="1" si="96"/>
        <v>0</v>
      </c>
      <c r="AB2095" s="171" t="str">
        <f t="shared" ca="1" si="97"/>
        <v/>
      </c>
    </row>
    <row r="2096" spans="1:28" s="171" customFormat="1" ht="20.45">
      <c r="A2096" s="156"/>
      <c r="B2096" s="150" t="str">
        <f ca="1">IF(LEN(A2096)=0,"",INDEX('Smelter Look-up'!$A:$A,MATCH($A2096,'Smelter Look-up'!$E:$E,0)))</f>
        <v/>
      </c>
      <c r="C2096" s="153" t="str">
        <f ca="1">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 ca="1">IF(C2096="",NA(),MATCH($B2096&amp;$C2096,'Smelter Look-up'!$J:$J,0))</f>
        <v>#N/A</v>
      </c>
      <c r="X2096" s="171">
        <f t="shared" ca="1" si="96"/>
        <v>0</v>
      </c>
      <c r="AB2096" s="171" t="str">
        <f t="shared" ca="1" si="97"/>
        <v/>
      </c>
    </row>
    <row r="2097" spans="1:28" s="171" customFormat="1" ht="20.45">
      <c r="A2097" s="156"/>
      <c r="B2097" s="150" t="str">
        <f ca="1">IF(LEN(A2097)=0,"",INDEX('Smelter Look-up'!$A:$A,MATCH($A2097,'Smelter Look-up'!$E:$E,0)))</f>
        <v/>
      </c>
      <c r="C2097" s="153" t="str">
        <f ca="1">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 ca="1">IF(C2097="",NA(),MATCH($B2097&amp;$C2097,'Smelter Look-up'!$J:$J,0))</f>
        <v>#N/A</v>
      </c>
      <c r="X2097" s="171">
        <f t="shared" ca="1" si="96"/>
        <v>0</v>
      </c>
      <c r="AB2097" s="171" t="str">
        <f t="shared" ca="1" si="97"/>
        <v/>
      </c>
    </row>
    <row r="2098" spans="1:28" s="171" customFormat="1" ht="20.45">
      <c r="A2098" s="156"/>
      <c r="B2098" s="150" t="str">
        <f ca="1">IF(LEN(A2098)=0,"",INDEX('Smelter Look-up'!$A:$A,MATCH($A2098,'Smelter Look-up'!$E:$E,0)))</f>
        <v/>
      </c>
      <c r="C2098" s="153" t="str">
        <f ca="1">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 ca="1">IF(C2098="",NA(),MATCH($B2098&amp;$C2098,'Smelter Look-up'!$J:$J,0))</f>
        <v>#N/A</v>
      </c>
      <c r="X2098" s="171">
        <f t="shared" ca="1" si="96"/>
        <v>0</v>
      </c>
      <c r="AB2098" s="171" t="str">
        <f t="shared" ca="1" si="97"/>
        <v/>
      </c>
    </row>
    <row r="2099" spans="1:28" s="171" customFormat="1" ht="20.45">
      <c r="A2099" s="156"/>
      <c r="B2099" s="150" t="str">
        <f ca="1">IF(LEN(A2099)=0,"",INDEX('Smelter Look-up'!$A:$A,MATCH($A2099,'Smelter Look-up'!$E:$E,0)))</f>
        <v/>
      </c>
      <c r="C2099" s="153" t="str">
        <f ca="1">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 ca="1">IF(C2099="",NA(),MATCH($B2099&amp;$C2099,'Smelter Look-up'!$J:$J,0))</f>
        <v>#N/A</v>
      </c>
      <c r="X2099" s="171">
        <f t="shared" ca="1" si="96"/>
        <v>0</v>
      </c>
      <c r="AB2099" s="171" t="str">
        <f t="shared" ca="1" si="97"/>
        <v/>
      </c>
    </row>
    <row r="2100" spans="1:28" s="171" customFormat="1" ht="20.45">
      <c r="A2100" s="156"/>
      <c r="B2100" s="150" t="str">
        <f ca="1">IF(LEN(A2100)=0,"",INDEX('Smelter Look-up'!$A:$A,MATCH($A2100,'Smelter Look-up'!$E:$E,0)))</f>
        <v/>
      </c>
      <c r="C2100" s="153" t="str">
        <f ca="1">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 ca="1">IF(C2100="",NA(),MATCH($B2100&amp;$C2100,'Smelter Look-up'!$J:$J,0))</f>
        <v>#N/A</v>
      </c>
      <c r="X2100" s="171">
        <f t="shared" ca="1" si="96"/>
        <v>0</v>
      </c>
      <c r="AB2100" s="171" t="str">
        <f t="shared" ca="1" si="97"/>
        <v/>
      </c>
    </row>
    <row r="2101" spans="1:28" s="171" customFormat="1" ht="20.45">
      <c r="A2101" s="156"/>
      <c r="B2101" s="150" t="str">
        <f ca="1">IF(LEN(A2101)=0,"",INDEX('Smelter Look-up'!$A:$A,MATCH($A2101,'Smelter Look-up'!$E:$E,0)))</f>
        <v/>
      </c>
      <c r="C2101" s="153" t="str">
        <f ca="1">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 ca="1">IF(C2101="",NA(),MATCH($B2101&amp;$C2101,'Smelter Look-up'!$J:$J,0))</f>
        <v>#N/A</v>
      </c>
      <c r="X2101" s="171">
        <f t="shared" ca="1" si="96"/>
        <v>0</v>
      </c>
      <c r="AB2101" s="171" t="str">
        <f t="shared" ca="1" si="97"/>
        <v/>
      </c>
    </row>
    <row r="2102" spans="1:28" s="171" customFormat="1" ht="20.45">
      <c r="A2102" s="156"/>
      <c r="B2102" s="150" t="str">
        <f ca="1">IF(LEN(A2102)=0,"",INDEX('Smelter Look-up'!$A:$A,MATCH($A2102,'Smelter Look-up'!$E:$E,0)))</f>
        <v/>
      </c>
      <c r="C2102" s="153" t="str">
        <f ca="1">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 ca="1">IF(C2102="",NA(),MATCH($B2102&amp;$C2102,'Smelter Look-up'!$J:$J,0))</f>
        <v>#N/A</v>
      </c>
      <c r="X2102" s="171">
        <f t="shared" ca="1" si="96"/>
        <v>0</v>
      </c>
      <c r="AB2102" s="171" t="str">
        <f t="shared" ca="1" si="97"/>
        <v/>
      </c>
    </row>
    <row r="2103" spans="1:28" s="171" customFormat="1" ht="20.45">
      <c r="A2103" s="156"/>
      <c r="B2103" s="150" t="str">
        <f ca="1">IF(LEN(A2103)=0,"",INDEX('Smelter Look-up'!$A:$A,MATCH($A2103,'Smelter Look-up'!$E:$E,0)))</f>
        <v/>
      </c>
      <c r="C2103" s="153" t="str">
        <f ca="1">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 ca="1">IF(C2103="",NA(),MATCH($B2103&amp;$C2103,'Smelter Look-up'!$J:$J,0))</f>
        <v>#N/A</v>
      </c>
      <c r="X2103" s="171">
        <f t="shared" ca="1" si="96"/>
        <v>0</v>
      </c>
      <c r="AB2103" s="171" t="str">
        <f t="shared" ca="1" si="97"/>
        <v/>
      </c>
    </row>
    <row r="2104" spans="1:28" s="171" customFormat="1" ht="20.45">
      <c r="A2104" s="156"/>
      <c r="B2104" s="150" t="str">
        <f ca="1">IF(LEN(A2104)=0,"",INDEX('Smelter Look-up'!$A:$A,MATCH($A2104,'Smelter Look-up'!$E:$E,0)))</f>
        <v/>
      </c>
      <c r="C2104" s="153" t="str">
        <f ca="1">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 ca="1">IF(C2104="",NA(),MATCH($B2104&amp;$C2104,'Smelter Look-up'!$J:$J,0))</f>
        <v>#N/A</v>
      </c>
      <c r="X2104" s="171">
        <f t="shared" ca="1" si="96"/>
        <v>0</v>
      </c>
      <c r="AB2104" s="171" t="str">
        <f t="shared" ca="1" si="97"/>
        <v/>
      </c>
    </row>
    <row r="2105" spans="1:28" s="171" customFormat="1" ht="20.45">
      <c r="A2105" s="156"/>
      <c r="B2105" s="150" t="str">
        <f ca="1">IF(LEN(A2105)=0,"",INDEX('Smelter Look-up'!$A:$A,MATCH($A2105,'Smelter Look-up'!$E:$E,0)))</f>
        <v/>
      </c>
      <c r="C2105" s="153" t="str">
        <f ca="1">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 ca="1">IF(C2105="",NA(),MATCH($B2105&amp;$C2105,'Smelter Look-up'!$J:$J,0))</f>
        <v>#N/A</v>
      </c>
      <c r="X2105" s="171">
        <f t="shared" ca="1" si="96"/>
        <v>0</v>
      </c>
      <c r="AB2105" s="171" t="str">
        <f t="shared" ca="1" si="97"/>
        <v/>
      </c>
    </row>
    <row r="2106" spans="1:28" s="171" customFormat="1" ht="20.45">
      <c r="A2106" s="156"/>
      <c r="B2106" s="150" t="str">
        <f ca="1">IF(LEN(A2106)=0,"",INDEX('Smelter Look-up'!$A:$A,MATCH($A2106,'Smelter Look-up'!$E:$E,0)))</f>
        <v/>
      </c>
      <c r="C2106" s="153" t="str">
        <f ca="1">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 ca="1">IF(C2106="",NA(),MATCH($B2106&amp;$C2106,'Smelter Look-up'!$J:$J,0))</f>
        <v>#N/A</v>
      </c>
      <c r="X2106" s="171">
        <f t="shared" ca="1" si="96"/>
        <v>0</v>
      </c>
      <c r="AB2106" s="171" t="str">
        <f t="shared" ca="1" si="97"/>
        <v/>
      </c>
    </row>
    <row r="2107" spans="1:28" s="171" customFormat="1" ht="20.45">
      <c r="A2107" s="156"/>
      <c r="B2107" s="150" t="str">
        <f ca="1">IF(LEN(A2107)=0,"",INDEX('Smelter Look-up'!$A:$A,MATCH($A2107,'Smelter Look-up'!$E:$E,0)))</f>
        <v/>
      </c>
      <c r="C2107" s="153" t="str">
        <f ca="1">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 ca="1">IF(C2107="",NA(),MATCH($B2107&amp;$C2107,'Smelter Look-up'!$J:$J,0))</f>
        <v>#N/A</v>
      </c>
      <c r="X2107" s="171">
        <f t="shared" ca="1" si="96"/>
        <v>0</v>
      </c>
      <c r="AB2107" s="171" t="str">
        <f t="shared" ca="1" si="97"/>
        <v/>
      </c>
    </row>
    <row r="2108" spans="1:28" s="171" customFormat="1" ht="20.45">
      <c r="A2108" s="156"/>
      <c r="B2108" s="150" t="str">
        <f ca="1">IF(LEN(A2108)=0,"",INDEX('Smelter Look-up'!$A:$A,MATCH($A2108,'Smelter Look-up'!$E:$E,0)))</f>
        <v/>
      </c>
      <c r="C2108" s="153" t="str">
        <f ca="1">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 ca="1">IF(C2108="",NA(),MATCH($B2108&amp;$C2108,'Smelter Look-up'!$J:$J,0))</f>
        <v>#N/A</v>
      </c>
      <c r="X2108" s="171">
        <f t="shared" ca="1" si="96"/>
        <v>0</v>
      </c>
      <c r="AB2108" s="171" t="str">
        <f t="shared" ca="1" si="97"/>
        <v/>
      </c>
    </row>
    <row r="2109" spans="1:28" s="171" customFormat="1" ht="20.45">
      <c r="A2109" s="156"/>
      <c r="B2109" s="150" t="str">
        <f ca="1">IF(LEN(A2109)=0,"",INDEX('Smelter Look-up'!$A:$A,MATCH($A2109,'Smelter Look-up'!$E:$E,0)))</f>
        <v/>
      </c>
      <c r="C2109" s="153" t="str">
        <f ca="1">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 ca="1">IF(C2109="",NA(),MATCH($B2109&amp;$C2109,'Smelter Look-up'!$J:$J,0))</f>
        <v>#N/A</v>
      </c>
      <c r="X2109" s="171">
        <f t="shared" ca="1" si="96"/>
        <v>0</v>
      </c>
      <c r="AB2109" s="171" t="str">
        <f t="shared" ca="1" si="97"/>
        <v/>
      </c>
    </row>
    <row r="2110" spans="1:28" s="171" customFormat="1" ht="20.45">
      <c r="A2110" s="156"/>
      <c r="B2110" s="150" t="str">
        <f ca="1">IF(LEN(A2110)=0,"",INDEX('Smelter Look-up'!$A:$A,MATCH($A2110,'Smelter Look-up'!$E:$E,0)))</f>
        <v/>
      </c>
      <c r="C2110" s="153" t="str">
        <f ca="1">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 ca="1">IF(C2110="",NA(),MATCH($B2110&amp;$C2110,'Smelter Look-up'!$J:$J,0))</f>
        <v>#N/A</v>
      </c>
      <c r="X2110" s="171">
        <f t="shared" ca="1" si="96"/>
        <v>0</v>
      </c>
      <c r="AB2110" s="171" t="str">
        <f t="shared" ca="1" si="97"/>
        <v/>
      </c>
    </row>
    <row r="2111" spans="1:28" s="171" customFormat="1" ht="20.45">
      <c r="A2111" s="156"/>
      <c r="B2111" s="150" t="str">
        <f ca="1">IF(LEN(A2111)=0,"",INDEX('Smelter Look-up'!$A:$A,MATCH($A2111,'Smelter Look-up'!$E:$E,0)))</f>
        <v/>
      </c>
      <c r="C2111" s="153" t="str">
        <f ca="1">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 ca="1">IF(C2111="",NA(),MATCH($B2111&amp;$C2111,'Smelter Look-up'!$J:$J,0))</f>
        <v>#N/A</v>
      </c>
      <c r="X2111" s="171">
        <f t="shared" ref="X2111:X2174" ca="1" si="99">IF(AND(C2111="Smelter not listed",OR(LEN(D2111)=0,LEN(E2111)=0)),1,0)</f>
        <v>0</v>
      </c>
      <c r="AB2111" s="171" t="str">
        <f t="shared" ref="AB2111:AB2174" ca="1" si="100">B2111&amp;C2111</f>
        <v/>
      </c>
    </row>
    <row r="2112" spans="1:28" s="171" customFormat="1" ht="20.45">
      <c r="A2112" s="156"/>
      <c r="B2112" s="150" t="str">
        <f ca="1">IF(LEN(A2112)=0,"",INDEX('Smelter Look-up'!$A:$A,MATCH($A2112,'Smelter Look-up'!$E:$E,0)))</f>
        <v/>
      </c>
      <c r="C2112" s="153" t="str">
        <f ca="1">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 ca="1">IF(C2112="",NA(),MATCH($B2112&amp;$C2112,'Smelter Look-up'!$J:$J,0))</f>
        <v>#N/A</v>
      </c>
      <c r="X2112" s="171">
        <f t="shared" ca="1" si="99"/>
        <v>0</v>
      </c>
      <c r="AB2112" s="171" t="str">
        <f t="shared" ca="1" si="100"/>
        <v/>
      </c>
    </row>
    <row r="2113" spans="1:28" s="171" customFormat="1" ht="20.45">
      <c r="A2113" s="156"/>
      <c r="B2113" s="150" t="str">
        <f ca="1">IF(LEN(A2113)=0,"",INDEX('Smelter Look-up'!$A:$A,MATCH($A2113,'Smelter Look-up'!$E:$E,0)))</f>
        <v/>
      </c>
      <c r="C2113" s="153" t="str">
        <f ca="1">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 ca="1">IF(C2113="",NA(),MATCH($B2113&amp;$C2113,'Smelter Look-up'!$J:$J,0))</f>
        <v>#N/A</v>
      </c>
      <c r="X2113" s="171">
        <f t="shared" ca="1" si="99"/>
        <v>0</v>
      </c>
      <c r="AB2113" s="171" t="str">
        <f t="shared" ca="1" si="100"/>
        <v/>
      </c>
    </row>
    <row r="2114" spans="1:28" s="171" customFormat="1" ht="20.45">
      <c r="A2114" s="156"/>
      <c r="B2114" s="150" t="str">
        <f ca="1">IF(LEN(A2114)=0,"",INDEX('Smelter Look-up'!$A:$A,MATCH($A2114,'Smelter Look-up'!$E:$E,0)))</f>
        <v/>
      </c>
      <c r="C2114" s="153" t="str">
        <f ca="1">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 ca="1">IF(C2114="",NA(),MATCH($B2114&amp;$C2114,'Smelter Look-up'!$J:$J,0))</f>
        <v>#N/A</v>
      </c>
      <c r="X2114" s="171">
        <f t="shared" ca="1" si="99"/>
        <v>0</v>
      </c>
      <c r="AB2114" s="171" t="str">
        <f t="shared" ca="1" si="100"/>
        <v/>
      </c>
    </row>
    <row r="2115" spans="1:28" s="171" customFormat="1" ht="20.45">
      <c r="A2115" s="156"/>
      <c r="B2115" s="150" t="str">
        <f ca="1">IF(LEN(A2115)=0,"",INDEX('Smelter Look-up'!$A:$A,MATCH($A2115,'Smelter Look-up'!$E:$E,0)))</f>
        <v/>
      </c>
      <c r="C2115" s="153" t="str">
        <f ca="1">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 ca="1">IF(C2115="",NA(),MATCH($B2115&amp;$C2115,'Smelter Look-up'!$J:$J,0))</f>
        <v>#N/A</v>
      </c>
      <c r="X2115" s="171">
        <f t="shared" ca="1" si="99"/>
        <v>0</v>
      </c>
      <c r="AB2115" s="171" t="str">
        <f t="shared" ca="1" si="100"/>
        <v/>
      </c>
    </row>
    <row r="2116" spans="1:28" s="171" customFormat="1" ht="20.45">
      <c r="A2116" s="156"/>
      <c r="B2116" s="150" t="str">
        <f ca="1">IF(LEN(A2116)=0,"",INDEX('Smelter Look-up'!$A:$A,MATCH($A2116,'Smelter Look-up'!$E:$E,0)))</f>
        <v/>
      </c>
      <c r="C2116" s="153" t="str">
        <f ca="1">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 ca="1">IF(C2116="",NA(),MATCH($B2116&amp;$C2116,'Smelter Look-up'!$J:$J,0))</f>
        <v>#N/A</v>
      </c>
      <c r="X2116" s="171">
        <f t="shared" ca="1" si="99"/>
        <v>0</v>
      </c>
      <c r="AB2116" s="171" t="str">
        <f t="shared" ca="1" si="100"/>
        <v/>
      </c>
    </row>
    <row r="2117" spans="1:28" s="171" customFormat="1" ht="20.45">
      <c r="A2117" s="156"/>
      <c r="B2117" s="150" t="str">
        <f ca="1">IF(LEN(A2117)=0,"",INDEX('Smelter Look-up'!$A:$A,MATCH($A2117,'Smelter Look-up'!$E:$E,0)))</f>
        <v/>
      </c>
      <c r="C2117" s="153" t="str">
        <f ca="1">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 ca="1">IF(C2117="",NA(),MATCH($B2117&amp;$C2117,'Smelter Look-up'!$J:$J,0))</f>
        <v>#N/A</v>
      </c>
      <c r="X2117" s="171">
        <f t="shared" ca="1" si="99"/>
        <v>0</v>
      </c>
      <c r="AB2117" s="171" t="str">
        <f t="shared" ca="1" si="100"/>
        <v/>
      </c>
    </row>
    <row r="2118" spans="1:28" s="171" customFormat="1" ht="20.45">
      <c r="A2118" s="156"/>
      <c r="B2118" s="150" t="str">
        <f ca="1">IF(LEN(A2118)=0,"",INDEX('Smelter Look-up'!$A:$A,MATCH($A2118,'Smelter Look-up'!$E:$E,0)))</f>
        <v/>
      </c>
      <c r="C2118" s="153" t="str">
        <f ca="1">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 ca="1">IF(C2118="",NA(),MATCH($B2118&amp;$C2118,'Smelter Look-up'!$J:$J,0))</f>
        <v>#N/A</v>
      </c>
      <c r="X2118" s="171">
        <f t="shared" ca="1" si="99"/>
        <v>0</v>
      </c>
      <c r="AB2118" s="171" t="str">
        <f t="shared" ca="1" si="100"/>
        <v/>
      </c>
    </row>
    <row r="2119" spans="1:28" s="171" customFormat="1" ht="20.45">
      <c r="A2119" s="156"/>
      <c r="B2119" s="150" t="str">
        <f ca="1">IF(LEN(A2119)=0,"",INDEX('Smelter Look-up'!$A:$A,MATCH($A2119,'Smelter Look-up'!$E:$E,0)))</f>
        <v/>
      </c>
      <c r="C2119" s="153" t="str">
        <f ca="1">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 ca="1">IF(C2119="",NA(),MATCH($B2119&amp;$C2119,'Smelter Look-up'!$J:$J,0))</f>
        <v>#N/A</v>
      </c>
      <c r="X2119" s="171">
        <f t="shared" ca="1" si="99"/>
        <v>0</v>
      </c>
      <c r="AB2119" s="171" t="str">
        <f t="shared" ca="1" si="100"/>
        <v/>
      </c>
    </row>
    <row r="2120" spans="1:28" s="171" customFormat="1" ht="20.45">
      <c r="A2120" s="156"/>
      <c r="B2120" s="150" t="str">
        <f ca="1">IF(LEN(A2120)=0,"",INDEX('Smelter Look-up'!$A:$A,MATCH($A2120,'Smelter Look-up'!$E:$E,0)))</f>
        <v/>
      </c>
      <c r="C2120" s="153" t="str">
        <f ca="1">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 ca="1">IF(C2120="",NA(),MATCH($B2120&amp;$C2120,'Smelter Look-up'!$J:$J,0))</f>
        <v>#N/A</v>
      </c>
      <c r="X2120" s="171">
        <f t="shared" ca="1" si="99"/>
        <v>0</v>
      </c>
      <c r="AB2120" s="171" t="str">
        <f t="shared" ca="1" si="100"/>
        <v/>
      </c>
    </row>
    <row r="2121" spans="1:28" s="171" customFormat="1" ht="20.45">
      <c r="A2121" s="156"/>
      <c r="B2121" s="150" t="str">
        <f ca="1">IF(LEN(A2121)=0,"",INDEX('Smelter Look-up'!$A:$A,MATCH($A2121,'Smelter Look-up'!$E:$E,0)))</f>
        <v/>
      </c>
      <c r="C2121" s="153" t="str">
        <f ca="1">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 ca="1">IF(C2121="",NA(),MATCH($B2121&amp;$C2121,'Smelter Look-up'!$J:$J,0))</f>
        <v>#N/A</v>
      </c>
      <c r="X2121" s="171">
        <f t="shared" ca="1" si="99"/>
        <v>0</v>
      </c>
      <c r="AB2121" s="171" t="str">
        <f t="shared" ca="1" si="100"/>
        <v/>
      </c>
    </row>
    <row r="2122" spans="1:28" s="171" customFormat="1" ht="20.45">
      <c r="A2122" s="156"/>
      <c r="B2122" s="150" t="str">
        <f ca="1">IF(LEN(A2122)=0,"",INDEX('Smelter Look-up'!$A:$A,MATCH($A2122,'Smelter Look-up'!$E:$E,0)))</f>
        <v/>
      </c>
      <c r="C2122" s="153" t="str">
        <f ca="1">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 ca="1">IF(C2122="",NA(),MATCH($B2122&amp;$C2122,'Smelter Look-up'!$J:$J,0))</f>
        <v>#N/A</v>
      </c>
      <c r="X2122" s="171">
        <f t="shared" ca="1" si="99"/>
        <v>0</v>
      </c>
      <c r="AB2122" s="171" t="str">
        <f t="shared" ca="1" si="100"/>
        <v/>
      </c>
    </row>
    <row r="2123" spans="1:28" s="171" customFormat="1" ht="20.45">
      <c r="A2123" s="156"/>
      <c r="B2123" s="150" t="str">
        <f ca="1">IF(LEN(A2123)=0,"",INDEX('Smelter Look-up'!$A:$A,MATCH($A2123,'Smelter Look-up'!$E:$E,0)))</f>
        <v/>
      </c>
      <c r="C2123" s="153" t="str">
        <f ca="1">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 ca="1">IF(C2123="",NA(),MATCH($B2123&amp;$C2123,'Smelter Look-up'!$J:$J,0))</f>
        <v>#N/A</v>
      </c>
      <c r="X2123" s="171">
        <f t="shared" ca="1" si="99"/>
        <v>0</v>
      </c>
      <c r="AB2123" s="171" t="str">
        <f t="shared" ca="1" si="100"/>
        <v/>
      </c>
    </row>
    <row r="2124" spans="1:28" s="171" customFormat="1" ht="20.45">
      <c r="A2124" s="156"/>
      <c r="B2124" s="150" t="str">
        <f ca="1">IF(LEN(A2124)=0,"",INDEX('Smelter Look-up'!$A:$A,MATCH($A2124,'Smelter Look-up'!$E:$E,0)))</f>
        <v/>
      </c>
      <c r="C2124" s="153" t="str">
        <f ca="1">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 ca="1">IF(C2124="",NA(),MATCH($B2124&amp;$C2124,'Smelter Look-up'!$J:$J,0))</f>
        <v>#N/A</v>
      </c>
      <c r="X2124" s="171">
        <f t="shared" ca="1" si="99"/>
        <v>0</v>
      </c>
      <c r="AB2124" s="171" t="str">
        <f t="shared" ca="1" si="100"/>
        <v/>
      </c>
    </row>
    <row r="2125" spans="1:28" s="171" customFormat="1" ht="20.45">
      <c r="A2125" s="156"/>
      <c r="B2125" s="150" t="str">
        <f ca="1">IF(LEN(A2125)=0,"",INDEX('Smelter Look-up'!$A:$A,MATCH($A2125,'Smelter Look-up'!$E:$E,0)))</f>
        <v/>
      </c>
      <c r="C2125" s="153" t="str">
        <f ca="1">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 ca="1">IF(C2125="",NA(),MATCH($B2125&amp;$C2125,'Smelter Look-up'!$J:$J,0))</f>
        <v>#N/A</v>
      </c>
      <c r="X2125" s="171">
        <f t="shared" ca="1" si="99"/>
        <v>0</v>
      </c>
      <c r="AB2125" s="171" t="str">
        <f t="shared" ca="1" si="100"/>
        <v/>
      </c>
    </row>
    <row r="2126" spans="1:28" s="171" customFormat="1" ht="20.45">
      <c r="A2126" s="156"/>
      <c r="B2126" s="150" t="str">
        <f ca="1">IF(LEN(A2126)=0,"",INDEX('Smelter Look-up'!$A:$A,MATCH($A2126,'Smelter Look-up'!$E:$E,0)))</f>
        <v/>
      </c>
      <c r="C2126" s="153" t="str">
        <f ca="1">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 ca="1">IF(C2126="",NA(),MATCH($B2126&amp;$C2126,'Smelter Look-up'!$J:$J,0))</f>
        <v>#N/A</v>
      </c>
      <c r="X2126" s="171">
        <f t="shared" ca="1" si="99"/>
        <v>0</v>
      </c>
      <c r="AB2126" s="171" t="str">
        <f t="shared" ca="1" si="100"/>
        <v/>
      </c>
    </row>
    <row r="2127" spans="1:28" s="171" customFormat="1" ht="20.45">
      <c r="A2127" s="156"/>
      <c r="B2127" s="150" t="str">
        <f ca="1">IF(LEN(A2127)=0,"",INDEX('Smelter Look-up'!$A:$A,MATCH($A2127,'Smelter Look-up'!$E:$E,0)))</f>
        <v/>
      </c>
      <c r="C2127" s="153" t="str">
        <f ca="1">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 ca="1">IF(C2127="",NA(),MATCH($B2127&amp;$C2127,'Smelter Look-up'!$J:$J,0))</f>
        <v>#N/A</v>
      </c>
      <c r="X2127" s="171">
        <f t="shared" ca="1" si="99"/>
        <v>0</v>
      </c>
      <c r="AB2127" s="171" t="str">
        <f t="shared" ca="1" si="100"/>
        <v/>
      </c>
    </row>
    <row r="2128" spans="1:28" s="171" customFormat="1" ht="20.45">
      <c r="A2128" s="156"/>
      <c r="B2128" s="150" t="str">
        <f ca="1">IF(LEN(A2128)=0,"",INDEX('Smelter Look-up'!$A:$A,MATCH($A2128,'Smelter Look-up'!$E:$E,0)))</f>
        <v/>
      </c>
      <c r="C2128" s="153" t="str">
        <f ca="1">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 ca="1">IF(C2128="",NA(),MATCH($B2128&amp;$C2128,'Smelter Look-up'!$J:$J,0))</f>
        <v>#N/A</v>
      </c>
      <c r="X2128" s="171">
        <f t="shared" ca="1" si="99"/>
        <v>0</v>
      </c>
      <c r="AB2128" s="171" t="str">
        <f t="shared" ca="1" si="100"/>
        <v/>
      </c>
    </row>
    <row r="2129" spans="1:28" s="171" customFormat="1" ht="20.45">
      <c r="A2129" s="156"/>
      <c r="B2129" s="150" t="str">
        <f ca="1">IF(LEN(A2129)=0,"",INDEX('Smelter Look-up'!$A:$A,MATCH($A2129,'Smelter Look-up'!$E:$E,0)))</f>
        <v/>
      </c>
      <c r="C2129" s="153" t="str">
        <f ca="1">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 ca="1">IF(C2129="",NA(),MATCH($B2129&amp;$C2129,'Smelter Look-up'!$J:$J,0))</f>
        <v>#N/A</v>
      </c>
      <c r="X2129" s="171">
        <f t="shared" ca="1" si="99"/>
        <v>0</v>
      </c>
      <c r="AB2129" s="171" t="str">
        <f t="shared" ca="1" si="100"/>
        <v/>
      </c>
    </row>
    <row r="2130" spans="1:28" s="171" customFormat="1" ht="20.45">
      <c r="A2130" s="156"/>
      <c r="B2130" s="150" t="str">
        <f ca="1">IF(LEN(A2130)=0,"",INDEX('Smelter Look-up'!$A:$A,MATCH($A2130,'Smelter Look-up'!$E:$E,0)))</f>
        <v/>
      </c>
      <c r="C2130" s="153" t="str">
        <f ca="1">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 ca="1">IF(C2130="",NA(),MATCH($B2130&amp;$C2130,'Smelter Look-up'!$J:$J,0))</f>
        <v>#N/A</v>
      </c>
      <c r="X2130" s="171">
        <f t="shared" ca="1" si="99"/>
        <v>0</v>
      </c>
      <c r="AB2130" s="171" t="str">
        <f t="shared" ca="1" si="100"/>
        <v/>
      </c>
    </row>
    <row r="2131" spans="1:28" s="171" customFormat="1" ht="20.45">
      <c r="A2131" s="156"/>
      <c r="B2131" s="150" t="str">
        <f ca="1">IF(LEN(A2131)=0,"",INDEX('Smelter Look-up'!$A:$A,MATCH($A2131,'Smelter Look-up'!$E:$E,0)))</f>
        <v/>
      </c>
      <c r="C2131" s="153" t="str">
        <f ca="1">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 ca="1">IF(C2131="",NA(),MATCH($B2131&amp;$C2131,'Smelter Look-up'!$J:$J,0))</f>
        <v>#N/A</v>
      </c>
      <c r="X2131" s="171">
        <f t="shared" ca="1" si="99"/>
        <v>0</v>
      </c>
      <c r="AB2131" s="171" t="str">
        <f t="shared" ca="1" si="100"/>
        <v/>
      </c>
    </row>
    <row r="2132" spans="1:28" s="171" customFormat="1" ht="20.45">
      <c r="A2132" s="156"/>
      <c r="B2132" s="150" t="str">
        <f ca="1">IF(LEN(A2132)=0,"",INDEX('Smelter Look-up'!$A:$A,MATCH($A2132,'Smelter Look-up'!$E:$E,0)))</f>
        <v/>
      </c>
      <c r="C2132" s="153" t="str">
        <f ca="1">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 ca="1">IF(C2132="",NA(),MATCH($B2132&amp;$C2132,'Smelter Look-up'!$J:$J,0))</f>
        <v>#N/A</v>
      </c>
      <c r="X2132" s="171">
        <f t="shared" ca="1" si="99"/>
        <v>0</v>
      </c>
      <c r="AB2132" s="171" t="str">
        <f t="shared" ca="1" si="100"/>
        <v/>
      </c>
    </row>
    <row r="2133" spans="1:28" s="171" customFormat="1" ht="20.45">
      <c r="A2133" s="156"/>
      <c r="B2133" s="150" t="str">
        <f ca="1">IF(LEN(A2133)=0,"",INDEX('Smelter Look-up'!$A:$A,MATCH($A2133,'Smelter Look-up'!$E:$E,0)))</f>
        <v/>
      </c>
      <c r="C2133" s="153" t="str">
        <f ca="1">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 ca="1">IF(C2133="",NA(),MATCH($B2133&amp;$C2133,'Smelter Look-up'!$J:$J,0))</f>
        <v>#N/A</v>
      </c>
      <c r="X2133" s="171">
        <f t="shared" ca="1" si="99"/>
        <v>0</v>
      </c>
      <c r="AB2133" s="171" t="str">
        <f t="shared" ca="1" si="100"/>
        <v/>
      </c>
    </row>
    <row r="2134" spans="1:28" s="171" customFormat="1" ht="20.45">
      <c r="A2134" s="156"/>
      <c r="B2134" s="150" t="str">
        <f ca="1">IF(LEN(A2134)=0,"",INDEX('Smelter Look-up'!$A:$A,MATCH($A2134,'Smelter Look-up'!$E:$E,0)))</f>
        <v/>
      </c>
      <c r="C2134" s="153" t="str">
        <f ca="1">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 ca="1">IF(C2134="",NA(),MATCH($B2134&amp;$C2134,'Smelter Look-up'!$J:$J,0))</f>
        <v>#N/A</v>
      </c>
      <c r="X2134" s="171">
        <f t="shared" ca="1" si="99"/>
        <v>0</v>
      </c>
      <c r="AB2134" s="171" t="str">
        <f t="shared" ca="1" si="100"/>
        <v/>
      </c>
    </row>
    <row r="2135" spans="1:28" s="171" customFormat="1" ht="20.45">
      <c r="A2135" s="156"/>
      <c r="B2135" s="150" t="str">
        <f ca="1">IF(LEN(A2135)=0,"",INDEX('Smelter Look-up'!$A:$A,MATCH($A2135,'Smelter Look-up'!$E:$E,0)))</f>
        <v/>
      </c>
      <c r="C2135" s="153" t="str">
        <f ca="1">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 ca="1">IF(C2135="",NA(),MATCH($B2135&amp;$C2135,'Smelter Look-up'!$J:$J,0))</f>
        <v>#N/A</v>
      </c>
      <c r="X2135" s="171">
        <f t="shared" ca="1" si="99"/>
        <v>0</v>
      </c>
      <c r="AB2135" s="171" t="str">
        <f t="shared" ca="1" si="100"/>
        <v/>
      </c>
    </row>
    <row r="2136" spans="1:28" s="171" customFormat="1" ht="20.45">
      <c r="A2136" s="156"/>
      <c r="B2136" s="150" t="str">
        <f ca="1">IF(LEN(A2136)=0,"",INDEX('Smelter Look-up'!$A:$A,MATCH($A2136,'Smelter Look-up'!$E:$E,0)))</f>
        <v/>
      </c>
      <c r="C2136" s="153" t="str">
        <f ca="1">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 ca="1">IF(C2136="",NA(),MATCH($B2136&amp;$C2136,'Smelter Look-up'!$J:$J,0))</f>
        <v>#N/A</v>
      </c>
      <c r="X2136" s="171">
        <f t="shared" ca="1" si="99"/>
        <v>0</v>
      </c>
      <c r="AB2136" s="171" t="str">
        <f t="shared" ca="1" si="100"/>
        <v/>
      </c>
    </row>
    <row r="2137" spans="1:28" s="171" customFormat="1" ht="20.45">
      <c r="A2137" s="156"/>
      <c r="B2137" s="150" t="str">
        <f ca="1">IF(LEN(A2137)=0,"",INDEX('Smelter Look-up'!$A:$A,MATCH($A2137,'Smelter Look-up'!$E:$E,0)))</f>
        <v/>
      </c>
      <c r="C2137" s="153" t="str">
        <f ca="1">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 ca="1">IF(C2137="",NA(),MATCH($B2137&amp;$C2137,'Smelter Look-up'!$J:$J,0))</f>
        <v>#N/A</v>
      </c>
      <c r="X2137" s="171">
        <f t="shared" ca="1" si="99"/>
        <v>0</v>
      </c>
      <c r="AB2137" s="171" t="str">
        <f t="shared" ca="1" si="100"/>
        <v/>
      </c>
    </row>
    <row r="2138" spans="1:28" s="171" customFormat="1" ht="20.45">
      <c r="A2138" s="156"/>
      <c r="B2138" s="150" t="str">
        <f ca="1">IF(LEN(A2138)=0,"",INDEX('Smelter Look-up'!$A:$A,MATCH($A2138,'Smelter Look-up'!$E:$E,0)))</f>
        <v/>
      </c>
      <c r="C2138" s="153" t="str">
        <f ca="1">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 ca="1">IF(C2138="",NA(),MATCH($B2138&amp;$C2138,'Smelter Look-up'!$J:$J,0))</f>
        <v>#N/A</v>
      </c>
      <c r="X2138" s="171">
        <f t="shared" ca="1" si="99"/>
        <v>0</v>
      </c>
      <c r="AB2138" s="171" t="str">
        <f t="shared" ca="1" si="100"/>
        <v/>
      </c>
    </row>
    <row r="2139" spans="1:28" s="171" customFormat="1" ht="20.45">
      <c r="A2139" s="156"/>
      <c r="B2139" s="150" t="str">
        <f ca="1">IF(LEN(A2139)=0,"",INDEX('Smelter Look-up'!$A:$A,MATCH($A2139,'Smelter Look-up'!$E:$E,0)))</f>
        <v/>
      </c>
      <c r="C2139" s="153" t="str">
        <f ca="1">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 ca="1">IF(C2139="",NA(),MATCH($B2139&amp;$C2139,'Smelter Look-up'!$J:$J,0))</f>
        <v>#N/A</v>
      </c>
      <c r="X2139" s="171">
        <f t="shared" ca="1" si="99"/>
        <v>0</v>
      </c>
      <c r="AB2139" s="171" t="str">
        <f t="shared" ca="1" si="100"/>
        <v/>
      </c>
    </row>
    <row r="2140" spans="1:28" s="171" customFormat="1" ht="20.45">
      <c r="A2140" s="156"/>
      <c r="B2140" s="150" t="str">
        <f ca="1">IF(LEN(A2140)=0,"",INDEX('Smelter Look-up'!$A:$A,MATCH($A2140,'Smelter Look-up'!$E:$E,0)))</f>
        <v/>
      </c>
      <c r="C2140" s="153" t="str">
        <f ca="1">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 ca="1">IF(C2140="",NA(),MATCH($B2140&amp;$C2140,'Smelter Look-up'!$J:$J,0))</f>
        <v>#N/A</v>
      </c>
      <c r="X2140" s="171">
        <f t="shared" ca="1" si="99"/>
        <v>0</v>
      </c>
      <c r="AB2140" s="171" t="str">
        <f t="shared" ca="1" si="100"/>
        <v/>
      </c>
    </row>
    <row r="2141" spans="1:28" s="171" customFormat="1" ht="20.45">
      <c r="A2141" s="156"/>
      <c r="B2141" s="150" t="str">
        <f ca="1">IF(LEN(A2141)=0,"",INDEX('Smelter Look-up'!$A:$A,MATCH($A2141,'Smelter Look-up'!$E:$E,0)))</f>
        <v/>
      </c>
      <c r="C2141" s="153" t="str">
        <f ca="1">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 ca="1">IF(C2141="",NA(),MATCH($B2141&amp;$C2141,'Smelter Look-up'!$J:$J,0))</f>
        <v>#N/A</v>
      </c>
      <c r="X2141" s="171">
        <f t="shared" ca="1" si="99"/>
        <v>0</v>
      </c>
      <c r="AB2141" s="171" t="str">
        <f t="shared" ca="1" si="100"/>
        <v/>
      </c>
    </row>
    <row r="2142" spans="1:28" s="171" customFormat="1" ht="20.45">
      <c r="A2142" s="156"/>
      <c r="B2142" s="150" t="str">
        <f ca="1">IF(LEN(A2142)=0,"",INDEX('Smelter Look-up'!$A:$A,MATCH($A2142,'Smelter Look-up'!$E:$E,0)))</f>
        <v/>
      </c>
      <c r="C2142" s="153" t="str">
        <f ca="1">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 ca="1">IF(C2142="",NA(),MATCH($B2142&amp;$C2142,'Smelter Look-up'!$J:$J,0))</f>
        <v>#N/A</v>
      </c>
      <c r="X2142" s="171">
        <f t="shared" ca="1" si="99"/>
        <v>0</v>
      </c>
      <c r="AB2142" s="171" t="str">
        <f t="shared" ca="1" si="100"/>
        <v/>
      </c>
    </row>
    <row r="2143" spans="1:28" s="171" customFormat="1" ht="20.45">
      <c r="A2143" s="156"/>
      <c r="B2143" s="150" t="str">
        <f ca="1">IF(LEN(A2143)=0,"",INDEX('Smelter Look-up'!$A:$A,MATCH($A2143,'Smelter Look-up'!$E:$E,0)))</f>
        <v/>
      </c>
      <c r="C2143" s="153" t="str">
        <f ca="1">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 ca="1">IF(C2143="",NA(),MATCH($B2143&amp;$C2143,'Smelter Look-up'!$J:$J,0))</f>
        <v>#N/A</v>
      </c>
      <c r="X2143" s="171">
        <f t="shared" ca="1" si="99"/>
        <v>0</v>
      </c>
      <c r="AB2143" s="171" t="str">
        <f t="shared" ca="1" si="100"/>
        <v/>
      </c>
    </row>
    <row r="2144" spans="1:28" s="171" customFormat="1" ht="20.45">
      <c r="A2144" s="156"/>
      <c r="B2144" s="150" t="str">
        <f ca="1">IF(LEN(A2144)=0,"",INDEX('Smelter Look-up'!$A:$A,MATCH($A2144,'Smelter Look-up'!$E:$E,0)))</f>
        <v/>
      </c>
      <c r="C2144" s="153" t="str">
        <f ca="1">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 ca="1">IF(C2144="",NA(),MATCH($B2144&amp;$C2144,'Smelter Look-up'!$J:$J,0))</f>
        <v>#N/A</v>
      </c>
      <c r="X2144" s="171">
        <f t="shared" ca="1" si="99"/>
        <v>0</v>
      </c>
      <c r="AB2144" s="171" t="str">
        <f t="shared" ca="1" si="100"/>
        <v/>
      </c>
    </row>
    <row r="2145" spans="1:28" s="171" customFormat="1" ht="20.45">
      <c r="A2145" s="156"/>
      <c r="B2145" s="150" t="str">
        <f ca="1">IF(LEN(A2145)=0,"",INDEX('Smelter Look-up'!$A:$A,MATCH($A2145,'Smelter Look-up'!$E:$E,0)))</f>
        <v/>
      </c>
      <c r="C2145" s="153" t="str">
        <f ca="1">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 ca="1">IF(C2145="",NA(),MATCH($B2145&amp;$C2145,'Smelter Look-up'!$J:$J,0))</f>
        <v>#N/A</v>
      </c>
      <c r="X2145" s="171">
        <f t="shared" ca="1" si="99"/>
        <v>0</v>
      </c>
      <c r="AB2145" s="171" t="str">
        <f t="shared" ca="1" si="100"/>
        <v/>
      </c>
    </row>
    <row r="2146" spans="1:28" s="171" customFormat="1" ht="20.45">
      <c r="A2146" s="156"/>
      <c r="B2146" s="150" t="str">
        <f ca="1">IF(LEN(A2146)=0,"",INDEX('Smelter Look-up'!$A:$A,MATCH($A2146,'Smelter Look-up'!$E:$E,0)))</f>
        <v/>
      </c>
      <c r="C2146" s="153" t="str">
        <f ca="1">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 ca="1">IF(C2146="",NA(),MATCH($B2146&amp;$C2146,'Smelter Look-up'!$J:$J,0))</f>
        <v>#N/A</v>
      </c>
      <c r="X2146" s="171">
        <f t="shared" ca="1" si="99"/>
        <v>0</v>
      </c>
      <c r="AB2146" s="171" t="str">
        <f t="shared" ca="1" si="100"/>
        <v/>
      </c>
    </row>
    <row r="2147" spans="1:28" s="171" customFormat="1" ht="20.45">
      <c r="A2147" s="156"/>
      <c r="B2147" s="150" t="str">
        <f ca="1">IF(LEN(A2147)=0,"",INDEX('Smelter Look-up'!$A:$A,MATCH($A2147,'Smelter Look-up'!$E:$E,0)))</f>
        <v/>
      </c>
      <c r="C2147" s="153" t="str">
        <f ca="1">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 ca="1">IF(C2147="",NA(),MATCH($B2147&amp;$C2147,'Smelter Look-up'!$J:$J,0))</f>
        <v>#N/A</v>
      </c>
      <c r="X2147" s="171">
        <f t="shared" ca="1" si="99"/>
        <v>0</v>
      </c>
      <c r="AB2147" s="171" t="str">
        <f t="shared" ca="1" si="100"/>
        <v/>
      </c>
    </row>
    <row r="2148" spans="1:28" s="171" customFormat="1" ht="20.45">
      <c r="A2148" s="156"/>
      <c r="B2148" s="150" t="str">
        <f ca="1">IF(LEN(A2148)=0,"",INDEX('Smelter Look-up'!$A:$A,MATCH($A2148,'Smelter Look-up'!$E:$E,0)))</f>
        <v/>
      </c>
      <c r="C2148" s="153" t="str">
        <f ca="1">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 ca="1">IF(C2148="",NA(),MATCH($B2148&amp;$C2148,'Smelter Look-up'!$J:$J,0))</f>
        <v>#N/A</v>
      </c>
      <c r="X2148" s="171">
        <f t="shared" ca="1" si="99"/>
        <v>0</v>
      </c>
      <c r="AB2148" s="171" t="str">
        <f t="shared" ca="1" si="100"/>
        <v/>
      </c>
    </row>
    <row r="2149" spans="1:28" s="171" customFormat="1" ht="20.45">
      <c r="A2149" s="156"/>
      <c r="B2149" s="150" t="str">
        <f ca="1">IF(LEN(A2149)=0,"",INDEX('Smelter Look-up'!$A:$A,MATCH($A2149,'Smelter Look-up'!$E:$E,0)))</f>
        <v/>
      </c>
      <c r="C2149" s="153" t="str">
        <f ca="1">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 ca="1">IF(C2149="",NA(),MATCH($B2149&amp;$C2149,'Smelter Look-up'!$J:$J,0))</f>
        <v>#N/A</v>
      </c>
      <c r="X2149" s="171">
        <f t="shared" ca="1" si="99"/>
        <v>0</v>
      </c>
      <c r="AB2149" s="171" t="str">
        <f t="shared" ca="1" si="100"/>
        <v/>
      </c>
    </row>
    <row r="2150" spans="1:28" s="171" customFormat="1" ht="20.45">
      <c r="A2150" s="156"/>
      <c r="B2150" s="150" t="str">
        <f ca="1">IF(LEN(A2150)=0,"",INDEX('Smelter Look-up'!$A:$A,MATCH($A2150,'Smelter Look-up'!$E:$E,0)))</f>
        <v/>
      </c>
      <c r="C2150" s="153" t="str">
        <f ca="1">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 ca="1">IF(C2150="",NA(),MATCH($B2150&amp;$C2150,'Smelter Look-up'!$J:$J,0))</f>
        <v>#N/A</v>
      </c>
      <c r="X2150" s="171">
        <f t="shared" ca="1" si="99"/>
        <v>0</v>
      </c>
      <c r="AB2150" s="171" t="str">
        <f t="shared" ca="1" si="100"/>
        <v/>
      </c>
    </row>
    <row r="2151" spans="1:28" s="171" customFormat="1" ht="20.45">
      <c r="A2151" s="156"/>
      <c r="B2151" s="150" t="str">
        <f ca="1">IF(LEN(A2151)=0,"",INDEX('Smelter Look-up'!$A:$A,MATCH($A2151,'Smelter Look-up'!$E:$E,0)))</f>
        <v/>
      </c>
      <c r="C2151" s="153" t="str">
        <f ca="1">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 ca="1">IF(C2151="",NA(),MATCH($B2151&amp;$C2151,'Smelter Look-up'!$J:$J,0))</f>
        <v>#N/A</v>
      </c>
      <c r="X2151" s="171">
        <f t="shared" ca="1" si="99"/>
        <v>0</v>
      </c>
      <c r="AB2151" s="171" t="str">
        <f t="shared" ca="1" si="100"/>
        <v/>
      </c>
    </row>
    <row r="2152" spans="1:28" s="171" customFormat="1" ht="20.45">
      <c r="A2152" s="156"/>
      <c r="B2152" s="150" t="str">
        <f ca="1">IF(LEN(A2152)=0,"",INDEX('Smelter Look-up'!$A:$A,MATCH($A2152,'Smelter Look-up'!$E:$E,0)))</f>
        <v/>
      </c>
      <c r="C2152" s="153" t="str">
        <f ca="1">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 ca="1">IF(C2152="",NA(),MATCH($B2152&amp;$C2152,'Smelter Look-up'!$J:$J,0))</f>
        <v>#N/A</v>
      </c>
      <c r="X2152" s="171">
        <f t="shared" ca="1" si="99"/>
        <v>0</v>
      </c>
      <c r="AB2152" s="171" t="str">
        <f t="shared" ca="1" si="100"/>
        <v/>
      </c>
    </row>
    <row r="2153" spans="1:28" s="171" customFormat="1" ht="20.45">
      <c r="A2153" s="156"/>
      <c r="B2153" s="150" t="str">
        <f ca="1">IF(LEN(A2153)=0,"",INDEX('Smelter Look-up'!$A:$A,MATCH($A2153,'Smelter Look-up'!$E:$E,0)))</f>
        <v/>
      </c>
      <c r="C2153" s="153" t="str">
        <f ca="1">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 ca="1">IF(C2153="",NA(),MATCH($B2153&amp;$C2153,'Smelter Look-up'!$J:$J,0))</f>
        <v>#N/A</v>
      </c>
      <c r="X2153" s="171">
        <f t="shared" ca="1" si="99"/>
        <v>0</v>
      </c>
      <c r="AB2153" s="171" t="str">
        <f t="shared" ca="1" si="100"/>
        <v/>
      </c>
    </row>
    <row r="2154" spans="1:28" s="171" customFormat="1" ht="20.45">
      <c r="A2154" s="156"/>
      <c r="B2154" s="150" t="str">
        <f ca="1">IF(LEN(A2154)=0,"",INDEX('Smelter Look-up'!$A:$A,MATCH($A2154,'Smelter Look-up'!$E:$E,0)))</f>
        <v/>
      </c>
      <c r="C2154" s="153" t="str">
        <f ca="1">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 ca="1">IF(C2154="",NA(),MATCH($B2154&amp;$C2154,'Smelter Look-up'!$J:$J,0))</f>
        <v>#N/A</v>
      </c>
      <c r="X2154" s="171">
        <f t="shared" ca="1" si="99"/>
        <v>0</v>
      </c>
      <c r="AB2154" s="171" t="str">
        <f t="shared" ca="1" si="100"/>
        <v/>
      </c>
    </row>
    <row r="2155" spans="1:28" s="171" customFormat="1" ht="20.45">
      <c r="A2155" s="156"/>
      <c r="B2155" s="150" t="str">
        <f ca="1">IF(LEN(A2155)=0,"",INDEX('Smelter Look-up'!$A:$A,MATCH($A2155,'Smelter Look-up'!$E:$E,0)))</f>
        <v/>
      </c>
      <c r="C2155" s="153" t="str">
        <f ca="1">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 ca="1">IF(C2155="",NA(),MATCH($B2155&amp;$C2155,'Smelter Look-up'!$J:$J,0))</f>
        <v>#N/A</v>
      </c>
      <c r="X2155" s="171">
        <f t="shared" ca="1" si="99"/>
        <v>0</v>
      </c>
      <c r="AB2155" s="171" t="str">
        <f t="shared" ca="1" si="100"/>
        <v/>
      </c>
    </row>
    <row r="2156" spans="1:28" s="171" customFormat="1" ht="20.45">
      <c r="A2156" s="156"/>
      <c r="B2156" s="150" t="str">
        <f ca="1">IF(LEN(A2156)=0,"",INDEX('Smelter Look-up'!$A:$A,MATCH($A2156,'Smelter Look-up'!$E:$E,0)))</f>
        <v/>
      </c>
      <c r="C2156" s="153" t="str">
        <f ca="1">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 ca="1">IF(C2156="",NA(),MATCH($B2156&amp;$C2156,'Smelter Look-up'!$J:$J,0))</f>
        <v>#N/A</v>
      </c>
      <c r="X2156" s="171">
        <f t="shared" ca="1" si="99"/>
        <v>0</v>
      </c>
      <c r="AB2156" s="171" t="str">
        <f t="shared" ca="1" si="100"/>
        <v/>
      </c>
    </row>
    <row r="2157" spans="1:28" s="171" customFormat="1" ht="20.45">
      <c r="A2157" s="156"/>
      <c r="B2157" s="150" t="str">
        <f ca="1">IF(LEN(A2157)=0,"",INDEX('Smelter Look-up'!$A:$A,MATCH($A2157,'Smelter Look-up'!$E:$E,0)))</f>
        <v/>
      </c>
      <c r="C2157" s="153" t="str">
        <f ca="1">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 ca="1">IF(C2157="",NA(),MATCH($B2157&amp;$C2157,'Smelter Look-up'!$J:$J,0))</f>
        <v>#N/A</v>
      </c>
      <c r="X2157" s="171">
        <f t="shared" ca="1" si="99"/>
        <v>0</v>
      </c>
      <c r="AB2157" s="171" t="str">
        <f t="shared" ca="1" si="100"/>
        <v/>
      </c>
    </row>
    <row r="2158" spans="1:28" s="171" customFormat="1" ht="20.45">
      <c r="A2158" s="156"/>
      <c r="B2158" s="150" t="str">
        <f ca="1">IF(LEN(A2158)=0,"",INDEX('Smelter Look-up'!$A:$A,MATCH($A2158,'Smelter Look-up'!$E:$E,0)))</f>
        <v/>
      </c>
      <c r="C2158" s="153" t="str">
        <f ca="1">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 ca="1">IF(C2158="",NA(),MATCH($B2158&amp;$C2158,'Smelter Look-up'!$J:$J,0))</f>
        <v>#N/A</v>
      </c>
      <c r="X2158" s="171">
        <f t="shared" ca="1" si="99"/>
        <v>0</v>
      </c>
      <c r="AB2158" s="171" t="str">
        <f t="shared" ca="1" si="100"/>
        <v/>
      </c>
    </row>
    <row r="2159" spans="1:28" s="171" customFormat="1" ht="20.45">
      <c r="A2159" s="156"/>
      <c r="B2159" s="150" t="str">
        <f ca="1">IF(LEN(A2159)=0,"",INDEX('Smelter Look-up'!$A:$A,MATCH($A2159,'Smelter Look-up'!$E:$E,0)))</f>
        <v/>
      </c>
      <c r="C2159" s="153" t="str">
        <f ca="1">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 ca="1">IF(C2159="",NA(),MATCH($B2159&amp;$C2159,'Smelter Look-up'!$J:$J,0))</f>
        <v>#N/A</v>
      </c>
      <c r="X2159" s="171">
        <f t="shared" ca="1" si="99"/>
        <v>0</v>
      </c>
      <c r="AB2159" s="171" t="str">
        <f t="shared" ca="1" si="100"/>
        <v/>
      </c>
    </row>
    <row r="2160" spans="1:28" s="171" customFormat="1" ht="20.45">
      <c r="A2160" s="156"/>
      <c r="B2160" s="150" t="str">
        <f ca="1">IF(LEN(A2160)=0,"",INDEX('Smelter Look-up'!$A:$A,MATCH($A2160,'Smelter Look-up'!$E:$E,0)))</f>
        <v/>
      </c>
      <c r="C2160" s="153" t="str">
        <f ca="1">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 ca="1">IF(C2160="",NA(),MATCH($B2160&amp;$C2160,'Smelter Look-up'!$J:$J,0))</f>
        <v>#N/A</v>
      </c>
      <c r="X2160" s="171">
        <f t="shared" ca="1" si="99"/>
        <v>0</v>
      </c>
      <c r="AB2160" s="171" t="str">
        <f t="shared" ca="1" si="100"/>
        <v/>
      </c>
    </row>
    <row r="2161" spans="1:28" s="171" customFormat="1" ht="20.45">
      <c r="A2161" s="156"/>
      <c r="B2161" s="150" t="str">
        <f ca="1">IF(LEN(A2161)=0,"",INDEX('Smelter Look-up'!$A:$A,MATCH($A2161,'Smelter Look-up'!$E:$E,0)))</f>
        <v/>
      </c>
      <c r="C2161" s="153" t="str">
        <f ca="1">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 ca="1">IF(C2161="",NA(),MATCH($B2161&amp;$C2161,'Smelter Look-up'!$J:$J,0))</f>
        <v>#N/A</v>
      </c>
      <c r="X2161" s="171">
        <f t="shared" ca="1" si="99"/>
        <v>0</v>
      </c>
      <c r="AB2161" s="171" t="str">
        <f t="shared" ca="1" si="100"/>
        <v/>
      </c>
    </row>
    <row r="2162" spans="1:28" s="171" customFormat="1" ht="20.45">
      <c r="A2162" s="156"/>
      <c r="B2162" s="150" t="str">
        <f ca="1">IF(LEN(A2162)=0,"",INDEX('Smelter Look-up'!$A:$A,MATCH($A2162,'Smelter Look-up'!$E:$E,0)))</f>
        <v/>
      </c>
      <c r="C2162" s="153" t="str">
        <f ca="1">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 ca="1">IF(C2162="",NA(),MATCH($B2162&amp;$C2162,'Smelter Look-up'!$J:$J,0))</f>
        <v>#N/A</v>
      </c>
      <c r="X2162" s="171">
        <f t="shared" ca="1" si="99"/>
        <v>0</v>
      </c>
      <c r="AB2162" s="171" t="str">
        <f t="shared" ca="1" si="100"/>
        <v/>
      </c>
    </row>
    <row r="2163" spans="1:28" s="171" customFormat="1" ht="20.45">
      <c r="A2163" s="156"/>
      <c r="B2163" s="150" t="str">
        <f ca="1">IF(LEN(A2163)=0,"",INDEX('Smelter Look-up'!$A:$A,MATCH($A2163,'Smelter Look-up'!$E:$E,0)))</f>
        <v/>
      </c>
      <c r="C2163" s="153" t="str">
        <f ca="1">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 ca="1">IF(C2163="",NA(),MATCH($B2163&amp;$C2163,'Smelter Look-up'!$J:$J,0))</f>
        <v>#N/A</v>
      </c>
      <c r="X2163" s="171">
        <f t="shared" ca="1" si="99"/>
        <v>0</v>
      </c>
      <c r="AB2163" s="171" t="str">
        <f t="shared" ca="1" si="100"/>
        <v/>
      </c>
    </row>
    <row r="2164" spans="1:28" s="171" customFormat="1" ht="20.45">
      <c r="A2164" s="156"/>
      <c r="B2164" s="150" t="str">
        <f ca="1">IF(LEN(A2164)=0,"",INDEX('Smelter Look-up'!$A:$A,MATCH($A2164,'Smelter Look-up'!$E:$E,0)))</f>
        <v/>
      </c>
      <c r="C2164" s="153" t="str">
        <f ca="1">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 ca="1">IF(C2164="",NA(),MATCH($B2164&amp;$C2164,'Smelter Look-up'!$J:$J,0))</f>
        <v>#N/A</v>
      </c>
      <c r="X2164" s="171">
        <f t="shared" ca="1" si="99"/>
        <v>0</v>
      </c>
      <c r="AB2164" s="171" t="str">
        <f t="shared" ca="1" si="100"/>
        <v/>
      </c>
    </row>
    <row r="2165" spans="1:28" s="171" customFormat="1" ht="20.45">
      <c r="A2165" s="156"/>
      <c r="B2165" s="150" t="str">
        <f ca="1">IF(LEN(A2165)=0,"",INDEX('Smelter Look-up'!$A:$A,MATCH($A2165,'Smelter Look-up'!$E:$E,0)))</f>
        <v/>
      </c>
      <c r="C2165" s="153" t="str">
        <f ca="1">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 ca="1">IF(C2165="",NA(),MATCH($B2165&amp;$C2165,'Smelter Look-up'!$J:$J,0))</f>
        <v>#N/A</v>
      </c>
      <c r="X2165" s="171">
        <f t="shared" ca="1" si="99"/>
        <v>0</v>
      </c>
      <c r="AB2165" s="171" t="str">
        <f t="shared" ca="1" si="100"/>
        <v/>
      </c>
    </row>
    <row r="2166" spans="1:28" s="171" customFormat="1" ht="20.45">
      <c r="A2166" s="156"/>
      <c r="B2166" s="150" t="str">
        <f ca="1">IF(LEN(A2166)=0,"",INDEX('Smelter Look-up'!$A:$A,MATCH($A2166,'Smelter Look-up'!$E:$E,0)))</f>
        <v/>
      </c>
      <c r="C2166" s="153" t="str">
        <f ca="1">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 ca="1">IF(C2166="",NA(),MATCH($B2166&amp;$C2166,'Smelter Look-up'!$J:$J,0))</f>
        <v>#N/A</v>
      </c>
      <c r="X2166" s="171">
        <f t="shared" ca="1" si="99"/>
        <v>0</v>
      </c>
      <c r="AB2166" s="171" t="str">
        <f t="shared" ca="1" si="100"/>
        <v/>
      </c>
    </row>
    <row r="2167" spans="1:28" s="171" customFormat="1" ht="20.45">
      <c r="A2167" s="156"/>
      <c r="B2167" s="150" t="str">
        <f ca="1">IF(LEN(A2167)=0,"",INDEX('Smelter Look-up'!$A:$A,MATCH($A2167,'Smelter Look-up'!$E:$E,0)))</f>
        <v/>
      </c>
      <c r="C2167" s="153" t="str">
        <f ca="1">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 ca="1">IF(C2167="",NA(),MATCH($B2167&amp;$C2167,'Smelter Look-up'!$J:$J,0))</f>
        <v>#N/A</v>
      </c>
      <c r="X2167" s="171">
        <f t="shared" ca="1" si="99"/>
        <v>0</v>
      </c>
      <c r="AB2167" s="171" t="str">
        <f t="shared" ca="1" si="100"/>
        <v/>
      </c>
    </row>
    <row r="2168" spans="1:28" s="171" customFormat="1" ht="20.45">
      <c r="A2168" s="156"/>
      <c r="B2168" s="150" t="str">
        <f ca="1">IF(LEN(A2168)=0,"",INDEX('Smelter Look-up'!$A:$A,MATCH($A2168,'Smelter Look-up'!$E:$E,0)))</f>
        <v/>
      </c>
      <c r="C2168" s="153" t="str">
        <f ca="1">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 ca="1">IF(C2168="",NA(),MATCH($B2168&amp;$C2168,'Smelter Look-up'!$J:$J,0))</f>
        <v>#N/A</v>
      </c>
      <c r="X2168" s="171">
        <f t="shared" ca="1" si="99"/>
        <v>0</v>
      </c>
      <c r="AB2168" s="171" t="str">
        <f t="shared" ca="1" si="100"/>
        <v/>
      </c>
    </row>
    <row r="2169" spans="1:28" s="171" customFormat="1" ht="20.45">
      <c r="A2169" s="156"/>
      <c r="B2169" s="150" t="str">
        <f ca="1">IF(LEN(A2169)=0,"",INDEX('Smelter Look-up'!$A:$A,MATCH($A2169,'Smelter Look-up'!$E:$E,0)))</f>
        <v/>
      </c>
      <c r="C2169" s="153" t="str">
        <f ca="1">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 ca="1">IF(C2169="",NA(),MATCH($B2169&amp;$C2169,'Smelter Look-up'!$J:$J,0))</f>
        <v>#N/A</v>
      </c>
      <c r="X2169" s="171">
        <f t="shared" ca="1" si="99"/>
        <v>0</v>
      </c>
      <c r="AB2169" s="171" t="str">
        <f t="shared" ca="1" si="100"/>
        <v/>
      </c>
    </row>
    <row r="2170" spans="1:28" s="171" customFormat="1" ht="20.45">
      <c r="A2170" s="156"/>
      <c r="B2170" s="150" t="str">
        <f ca="1">IF(LEN(A2170)=0,"",INDEX('Smelter Look-up'!$A:$A,MATCH($A2170,'Smelter Look-up'!$E:$E,0)))</f>
        <v/>
      </c>
      <c r="C2170" s="153" t="str">
        <f ca="1">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 ca="1">IF(C2170="",NA(),MATCH($B2170&amp;$C2170,'Smelter Look-up'!$J:$J,0))</f>
        <v>#N/A</v>
      </c>
      <c r="X2170" s="171">
        <f t="shared" ca="1" si="99"/>
        <v>0</v>
      </c>
      <c r="AB2170" s="171" t="str">
        <f t="shared" ca="1" si="100"/>
        <v/>
      </c>
    </row>
    <row r="2171" spans="1:28" s="171" customFormat="1" ht="20.45">
      <c r="A2171" s="156"/>
      <c r="B2171" s="150" t="str">
        <f ca="1">IF(LEN(A2171)=0,"",INDEX('Smelter Look-up'!$A:$A,MATCH($A2171,'Smelter Look-up'!$E:$E,0)))</f>
        <v/>
      </c>
      <c r="C2171" s="153" t="str">
        <f ca="1">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 ca="1">IF(C2171="",NA(),MATCH($B2171&amp;$C2171,'Smelter Look-up'!$J:$J,0))</f>
        <v>#N/A</v>
      </c>
      <c r="X2171" s="171">
        <f t="shared" ca="1" si="99"/>
        <v>0</v>
      </c>
      <c r="AB2171" s="171" t="str">
        <f t="shared" ca="1" si="100"/>
        <v/>
      </c>
    </row>
    <row r="2172" spans="1:28" s="171" customFormat="1" ht="20.45">
      <c r="A2172" s="156"/>
      <c r="B2172" s="150" t="str">
        <f ca="1">IF(LEN(A2172)=0,"",INDEX('Smelter Look-up'!$A:$A,MATCH($A2172,'Smelter Look-up'!$E:$E,0)))</f>
        <v/>
      </c>
      <c r="C2172" s="153" t="str">
        <f ca="1">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 ca="1">IF(C2172="",NA(),MATCH($B2172&amp;$C2172,'Smelter Look-up'!$J:$J,0))</f>
        <v>#N/A</v>
      </c>
      <c r="X2172" s="171">
        <f t="shared" ca="1" si="99"/>
        <v>0</v>
      </c>
      <c r="AB2172" s="171" t="str">
        <f t="shared" ca="1" si="100"/>
        <v/>
      </c>
    </row>
    <row r="2173" spans="1:28" s="171" customFormat="1" ht="20.45">
      <c r="A2173" s="156"/>
      <c r="B2173" s="150" t="str">
        <f ca="1">IF(LEN(A2173)=0,"",INDEX('Smelter Look-up'!$A:$A,MATCH($A2173,'Smelter Look-up'!$E:$E,0)))</f>
        <v/>
      </c>
      <c r="C2173" s="153" t="str">
        <f ca="1">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 ca="1">IF(C2173="",NA(),MATCH($B2173&amp;$C2173,'Smelter Look-up'!$J:$J,0))</f>
        <v>#N/A</v>
      </c>
      <c r="X2173" s="171">
        <f t="shared" ca="1" si="99"/>
        <v>0</v>
      </c>
      <c r="AB2173" s="171" t="str">
        <f t="shared" ca="1" si="100"/>
        <v/>
      </c>
    </row>
    <row r="2174" spans="1:28" s="171" customFormat="1" ht="20.45">
      <c r="A2174" s="156"/>
      <c r="B2174" s="150" t="str">
        <f ca="1">IF(LEN(A2174)=0,"",INDEX('Smelter Look-up'!$A:$A,MATCH($A2174,'Smelter Look-up'!$E:$E,0)))</f>
        <v/>
      </c>
      <c r="C2174" s="153" t="str">
        <f ca="1">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 ca="1">IF(C2174="",NA(),MATCH($B2174&amp;$C2174,'Smelter Look-up'!$J:$J,0))</f>
        <v>#N/A</v>
      </c>
      <c r="X2174" s="171">
        <f t="shared" ca="1" si="99"/>
        <v>0</v>
      </c>
      <c r="AB2174" s="171" t="str">
        <f t="shared" ca="1" si="100"/>
        <v/>
      </c>
    </row>
    <row r="2175" spans="1:28" s="171" customFormat="1" ht="20.45">
      <c r="A2175" s="156"/>
      <c r="B2175" s="150" t="str">
        <f ca="1">IF(LEN(A2175)=0,"",INDEX('Smelter Look-up'!$A:$A,MATCH($A2175,'Smelter Look-up'!$E:$E,0)))</f>
        <v/>
      </c>
      <c r="C2175" s="153" t="str">
        <f ca="1">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 ca="1">IF(C2175="",NA(),MATCH($B2175&amp;$C2175,'Smelter Look-up'!$J:$J,0))</f>
        <v>#N/A</v>
      </c>
      <c r="X2175" s="171">
        <f t="shared" ref="X2175:X2238" ca="1" si="102">IF(AND(C2175="Smelter not listed",OR(LEN(D2175)=0,LEN(E2175)=0)),1,0)</f>
        <v>0</v>
      </c>
      <c r="AB2175" s="171" t="str">
        <f t="shared" ref="AB2175:AB2238" ca="1" si="103">B2175&amp;C2175</f>
        <v/>
      </c>
    </row>
    <row r="2176" spans="1:28" s="171" customFormat="1" ht="20.45">
      <c r="A2176" s="156"/>
      <c r="B2176" s="150" t="str">
        <f ca="1">IF(LEN(A2176)=0,"",INDEX('Smelter Look-up'!$A:$A,MATCH($A2176,'Smelter Look-up'!$E:$E,0)))</f>
        <v/>
      </c>
      <c r="C2176" s="153" t="str">
        <f ca="1">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 ca="1">IF(C2176="",NA(),MATCH($B2176&amp;$C2176,'Smelter Look-up'!$J:$J,0))</f>
        <v>#N/A</v>
      </c>
      <c r="X2176" s="171">
        <f t="shared" ca="1" si="102"/>
        <v>0</v>
      </c>
      <c r="AB2176" s="171" t="str">
        <f t="shared" ca="1" si="103"/>
        <v/>
      </c>
    </row>
    <row r="2177" spans="1:28" s="171" customFormat="1" ht="20.45">
      <c r="A2177" s="156"/>
      <c r="B2177" s="150" t="str">
        <f ca="1">IF(LEN(A2177)=0,"",INDEX('Smelter Look-up'!$A:$A,MATCH($A2177,'Smelter Look-up'!$E:$E,0)))</f>
        <v/>
      </c>
      <c r="C2177" s="153" t="str">
        <f ca="1">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 ca="1">IF(C2177="",NA(),MATCH($B2177&amp;$C2177,'Smelter Look-up'!$J:$J,0))</f>
        <v>#N/A</v>
      </c>
      <c r="X2177" s="171">
        <f t="shared" ca="1" si="102"/>
        <v>0</v>
      </c>
      <c r="AB2177" s="171" t="str">
        <f t="shared" ca="1" si="103"/>
        <v/>
      </c>
    </row>
    <row r="2178" spans="1:28" s="171" customFormat="1" ht="20.45">
      <c r="A2178" s="156"/>
      <c r="B2178" s="150" t="str">
        <f ca="1">IF(LEN(A2178)=0,"",INDEX('Smelter Look-up'!$A:$A,MATCH($A2178,'Smelter Look-up'!$E:$E,0)))</f>
        <v/>
      </c>
      <c r="C2178" s="153" t="str">
        <f ca="1">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 ca="1">IF(C2178="",NA(),MATCH($B2178&amp;$C2178,'Smelter Look-up'!$J:$J,0))</f>
        <v>#N/A</v>
      </c>
      <c r="X2178" s="171">
        <f t="shared" ca="1" si="102"/>
        <v>0</v>
      </c>
      <c r="AB2178" s="171" t="str">
        <f t="shared" ca="1" si="103"/>
        <v/>
      </c>
    </row>
    <row r="2179" spans="1:28" s="171" customFormat="1" ht="20.45">
      <c r="A2179" s="156"/>
      <c r="B2179" s="150" t="str">
        <f ca="1">IF(LEN(A2179)=0,"",INDEX('Smelter Look-up'!$A:$A,MATCH($A2179,'Smelter Look-up'!$E:$E,0)))</f>
        <v/>
      </c>
      <c r="C2179" s="153" t="str">
        <f ca="1">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 ca="1">IF(C2179="",NA(),MATCH($B2179&amp;$C2179,'Smelter Look-up'!$J:$J,0))</f>
        <v>#N/A</v>
      </c>
      <c r="X2179" s="171">
        <f t="shared" ca="1" si="102"/>
        <v>0</v>
      </c>
      <c r="AB2179" s="171" t="str">
        <f t="shared" ca="1" si="103"/>
        <v/>
      </c>
    </row>
    <row r="2180" spans="1:28" s="171" customFormat="1" ht="20.45">
      <c r="A2180" s="156"/>
      <c r="B2180" s="150" t="str">
        <f ca="1">IF(LEN(A2180)=0,"",INDEX('Smelter Look-up'!$A:$A,MATCH($A2180,'Smelter Look-up'!$E:$E,0)))</f>
        <v/>
      </c>
      <c r="C2180" s="153" t="str">
        <f ca="1">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 ca="1">IF(C2180="",NA(),MATCH($B2180&amp;$C2180,'Smelter Look-up'!$J:$J,0))</f>
        <v>#N/A</v>
      </c>
      <c r="X2180" s="171">
        <f t="shared" ca="1" si="102"/>
        <v>0</v>
      </c>
      <c r="AB2180" s="171" t="str">
        <f t="shared" ca="1" si="103"/>
        <v/>
      </c>
    </row>
    <row r="2181" spans="1:28" s="171" customFormat="1" ht="20.45">
      <c r="A2181" s="156"/>
      <c r="B2181" s="150" t="str">
        <f ca="1">IF(LEN(A2181)=0,"",INDEX('Smelter Look-up'!$A:$A,MATCH($A2181,'Smelter Look-up'!$E:$E,0)))</f>
        <v/>
      </c>
      <c r="C2181" s="153" t="str">
        <f ca="1">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 ca="1">IF(C2181="",NA(),MATCH($B2181&amp;$C2181,'Smelter Look-up'!$J:$J,0))</f>
        <v>#N/A</v>
      </c>
      <c r="X2181" s="171">
        <f t="shared" ca="1" si="102"/>
        <v>0</v>
      </c>
      <c r="AB2181" s="171" t="str">
        <f t="shared" ca="1" si="103"/>
        <v/>
      </c>
    </row>
    <row r="2182" spans="1:28" s="171" customFormat="1" ht="20.45">
      <c r="A2182" s="156"/>
      <c r="B2182" s="150" t="str">
        <f ca="1">IF(LEN(A2182)=0,"",INDEX('Smelter Look-up'!$A:$A,MATCH($A2182,'Smelter Look-up'!$E:$E,0)))</f>
        <v/>
      </c>
      <c r="C2182" s="153" t="str">
        <f ca="1">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 ca="1">IF(C2182="",NA(),MATCH($B2182&amp;$C2182,'Smelter Look-up'!$J:$J,0))</f>
        <v>#N/A</v>
      </c>
      <c r="X2182" s="171">
        <f t="shared" ca="1" si="102"/>
        <v>0</v>
      </c>
      <c r="AB2182" s="171" t="str">
        <f t="shared" ca="1" si="103"/>
        <v/>
      </c>
    </row>
    <row r="2183" spans="1:28" s="171" customFormat="1" ht="20.45">
      <c r="A2183" s="156"/>
      <c r="B2183" s="150" t="str">
        <f ca="1">IF(LEN(A2183)=0,"",INDEX('Smelter Look-up'!$A:$A,MATCH($A2183,'Smelter Look-up'!$E:$E,0)))</f>
        <v/>
      </c>
      <c r="C2183" s="153" t="str">
        <f ca="1">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 ca="1">IF(C2183="",NA(),MATCH($B2183&amp;$C2183,'Smelter Look-up'!$J:$J,0))</f>
        <v>#N/A</v>
      </c>
      <c r="X2183" s="171">
        <f t="shared" ca="1" si="102"/>
        <v>0</v>
      </c>
      <c r="AB2183" s="171" t="str">
        <f t="shared" ca="1" si="103"/>
        <v/>
      </c>
    </row>
    <row r="2184" spans="1:28" s="171" customFormat="1" ht="20.45">
      <c r="A2184" s="156"/>
      <c r="B2184" s="150" t="str">
        <f ca="1">IF(LEN(A2184)=0,"",INDEX('Smelter Look-up'!$A:$A,MATCH($A2184,'Smelter Look-up'!$E:$E,0)))</f>
        <v/>
      </c>
      <c r="C2184" s="153" t="str">
        <f ca="1">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 ca="1">IF(C2184="",NA(),MATCH($B2184&amp;$C2184,'Smelter Look-up'!$J:$J,0))</f>
        <v>#N/A</v>
      </c>
      <c r="X2184" s="171">
        <f t="shared" ca="1" si="102"/>
        <v>0</v>
      </c>
      <c r="AB2184" s="171" t="str">
        <f t="shared" ca="1" si="103"/>
        <v/>
      </c>
    </row>
    <row r="2185" spans="1:28" s="171" customFormat="1" ht="20.45">
      <c r="A2185" s="156"/>
      <c r="B2185" s="150" t="str">
        <f ca="1">IF(LEN(A2185)=0,"",INDEX('Smelter Look-up'!$A:$A,MATCH($A2185,'Smelter Look-up'!$E:$E,0)))</f>
        <v/>
      </c>
      <c r="C2185" s="153" t="str">
        <f ca="1">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 ca="1">IF(C2185="",NA(),MATCH($B2185&amp;$C2185,'Smelter Look-up'!$J:$J,0))</f>
        <v>#N/A</v>
      </c>
      <c r="X2185" s="171">
        <f t="shared" ca="1" si="102"/>
        <v>0</v>
      </c>
      <c r="AB2185" s="171" t="str">
        <f t="shared" ca="1" si="103"/>
        <v/>
      </c>
    </row>
    <row r="2186" spans="1:28" s="171" customFormat="1" ht="20.45">
      <c r="A2186" s="156"/>
      <c r="B2186" s="150" t="str">
        <f ca="1">IF(LEN(A2186)=0,"",INDEX('Smelter Look-up'!$A:$A,MATCH($A2186,'Smelter Look-up'!$E:$E,0)))</f>
        <v/>
      </c>
      <c r="C2186" s="153" t="str">
        <f ca="1">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 ca="1">IF(C2186="",NA(),MATCH($B2186&amp;$C2186,'Smelter Look-up'!$J:$J,0))</f>
        <v>#N/A</v>
      </c>
      <c r="X2186" s="171">
        <f t="shared" ca="1" si="102"/>
        <v>0</v>
      </c>
      <c r="AB2186" s="171" t="str">
        <f t="shared" ca="1" si="103"/>
        <v/>
      </c>
    </row>
    <row r="2187" spans="1:28" s="171" customFormat="1" ht="20.45">
      <c r="A2187" s="156"/>
      <c r="B2187" s="150" t="str">
        <f ca="1">IF(LEN(A2187)=0,"",INDEX('Smelter Look-up'!$A:$A,MATCH($A2187,'Smelter Look-up'!$E:$E,0)))</f>
        <v/>
      </c>
      <c r="C2187" s="153" t="str">
        <f ca="1">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 ca="1">IF(C2187="",NA(),MATCH($B2187&amp;$C2187,'Smelter Look-up'!$J:$J,0))</f>
        <v>#N/A</v>
      </c>
      <c r="X2187" s="171">
        <f t="shared" ca="1" si="102"/>
        <v>0</v>
      </c>
      <c r="AB2187" s="171" t="str">
        <f t="shared" ca="1" si="103"/>
        <v/>
      </c>
    </row>
    <row r="2188" spans="1:28" s="171" customFormat="1" ht="20.45">
      <c r="A2188" s="156"/>
      <c r="B2188" s="150" t="str">
        <f ca="1">IF(LEN(A2188)=0,"",INDEX('Smelter Look-up'!$A:$A,MATCH($A2188,'Smelter Look-up'!$E:$E,0)))</f>
        <v/>
      </c>
      <c r="C2188" s="153" t="str">
        <f ca="1">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 ca="1">IF(C2188="",NA(),MATCH($B2188&amp;$C2188,'Smelter Look-up'!$J:$J,0))</f>
        <v>#N/A</v>
      </c>
      <c r="X2188" s="171">
        <f t="shared" ca="1" si="102"/>
        <v>0</v>
      </c>
      <c r="AB2188" s="171" t="str">
        <f t="shared" ca="1" si="103"/>
        <v/>
      </c>
    </row>
    <row r="2189" spans="1:28" s="171" customFormat="1" ht="20.45">
      <c r="A2189" s="156"/>
      <c r="B2189" s="150" t="str">
        <f ca="1">IF(LEN(A2189)=0,"",INDEX('Smelter Look-up'!$A:$A,MATCH($A2189,'Smelter Look-up'!$E:$E,0)))</f>
        <v/>
      </c>
      <c r="C2189" s="153" t="str">
        <f ca="1">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 ca="1">IF(C2189="",NA(),MATCH($B2189&amp;$C2189,'Smelter Look-up'!$J:$J,0))</f>
        <v>#N/A</v>
      </c>
      <c r="X2189" s="171">
        <f t="shared" ca="1" si="102"/>
        <v>0</v>
      </c>
      <c r="AB2189" s="171" t="str">
        <f t="shared" ca="1" si="103"/>
        <v/>
      </c>
    </row>
    <row r="2190" spans="1:28" s="171" customFormat="1" ht="20.45">
      <c r="A2190" s="156"/>
      <c r="B2190" s="150" t="str">
        <f ca="1">IF(LEN(A2190)=0,"",INDEX('Smelter Look-up'!$A:$A,MATCH($A2190,'Smelter Look-up'!$E:$E,0)))</f>
        <v/>
      </c>
      <c r="C2190" s="153" t="str">
        <f ca="1">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 ca="1">IF(C2190="",NA(),MATCH($B2190&amp;$C2190,'Smelter Look-up'!$J:$J,0))</f>
        <v>#N/A</v>
      </c>
      <c r="X2190" s="171">
        <f t="shared" ca="1" si="102"/>
        <v>0</v>
      </c>
      <c r="AB2190" s="171" t="str">
        <f t="shared" ca="1" si="103"/>
        <v/>
      </c>
    </row>
    <row r="2191" spans="1:28" s="171" customFormat="1" ht="20.45">
      <c r="A2191" s="156"/>
      <c r="B2191" s="150" t="str">
        <f ca="1">IF(LEN(A2191)=0,"",INDEX('Smelter Look-up'!$A:$A,MATCH($A2191,'Smelter Look-up'!$E:$E,0)))</f>
        <v/>
      </c>
      <c r="C2191" s="153" t="str">
        <f ca="1">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 ca="1">IF(C2191="",NA(),MATCH($B2191&amp;$C2191,'Smelter Look-up'!$J:$J,0))</f>
        <v>#N/A</v>
      </c>
      <c r="X2191" s="171">
        <f t="shared" ca="1" si="102"/>
        <v>0</v>
      </c>
      <c r="AB2191" s="171" t="str">
        <f t="shared" ca="1" si="103"/>
        <v/>
      </c>
    </row>
    <row r="2192" spans="1:28" s="171" customFormat="1" ht="20.45">
      <c r="A2192" s="156"/>
      <c r="B2192" s="150" t="str">
        <f ca="1">IF(LEN(A2192)=0,"",INDEX('Smelter Look-up'!$A:$A,MATCH($A2192,'Smelter Look-up'!$E:$E,0)))</f>
        <v/>
      </c>
      <c r="C2192" s="153" t="str">
        <f ca="1">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 ca="1">IF(C2192="",NA(),MATCH($B2192&amp;$C2192,'Smelter Look-up'!$J:$J,0))</f>
        <v>#N/A</v>
      </c>
      <c r="X2192" s="171">
        <f t="shared" ca="1" si="102"/>
        <v>0</v>
      </c>
      <c r="AB2192" s="171" t="str">
        <f t="shared" ca="1" si="103"/>
        <v/>
      </c>
    </row>
    <row r="2193" spans="1:28" s="171" customFormat="1" ht="20.45">
      <c r="A2193" s="156"/>
      <c r="B2193" s="150" t="str">
        <f ca="1">IF(LEN(A2193)=0,"",INDEX('Smelter Look-up'!$A:$A,MATCH($A2193,'Smelter Look-up'!$E:$E,0)))</f>
        <v/>
      </c>
      <c r="C2193" s="153" t="str">
        <f ca="1">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 ca="1">IF(C2193="",NA(),MATCH($B2193&amp;$C2193,'Smelter Look-up'!$J:$J,0))</f>
        <v>#N/A</v>
      </c>
      <c r="X2193" s="171">
        <f t="shared" ca="1" si="102"/>
        <v>0</v>
      </c>
      <c r="AB2193" s="171" t="str">
        <f t="shared" ca="1" si="103"/>
        <v/>
      </c>
    </row>
    <row r="2194" spans="1:28" s="171" customFormat="1" ht="20.45">
      <c r="A2194" s="156"/>
      <c r="B2194" s="150" t="str">
        <f ca="1">IF(LEN(A2194)=0,"",INDEX('Smelter Look-up'!$A:$A,MATCH($A2194,'Smelter Look-up'!$E:$E,0)))</f>
        <v/>
      </c>
      <c r="C2194" s="153" t="str">
        <f ca="1">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 ca="1">IF(C2194="",NA(),MATCH($B2194&amp;$C2194,'Smelter Look-up'!$J:$J,0))</f>
        <v>#N/A</v>
      </c>
      <c r="X2194" s="171">
        <f t="shared" ca="1" si="102"/>
        <v>0</v>
      </c>
      <c r="AB2194" s="171" t="str">
        <f t="shared" ca="1" si="103"/>
        <v/>
      </c>
    </row>
    <row r="2195" spans="1:28" s="171" customFormat="1" ht="20.45">
      <c r="A2195" s="156"/>
      <c r="B2195" s="150" t="str">
        <f ca="1">IF(LEN(A2195)=0,"",INDEX('Smelter Look-up'!$A:$A,MATCH($A2195,'Smelter Look-up'!$E:$E,0)))</f>
        <v/>
      </c>
      <c r="C2195" s="153" t="str">
        <f ca="1">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 ca="1">IF(C2195="",NA(),MATCH($B2195&amp;$C2195,'Smelter Look-up'!$J:$J,0))</f>
        <v>#N/A</v>
      </c>
      <c r="X2195" s="171">
        <f t="shared" ca="1" si="102"/>
        <v>0</v>
      </c>
      <c r="AB2195" s="171" t="str">
        <f t="shared" ca="1" si="103"/>
        <v/>
      </c>
    </row>
    <row r="2196" spans="1:28" s="171" customFormat="1" ht="20.45">
      <c r="A2196" s="156"/>
      <c r="B2196" s="150" t="str">
        <f ca="1">IF(LEN(A2196)=0,"",INDEX('Smelter Look-up'!$A:$A,MATCH($A2196,'Smelter Look-up'!$E:$E,0)))</f>
        <v/>
      </c>
      <c r="C2196" s="153" t="str">
        <f ca="1">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 ca="1">IF(C2196="",NA(),MATCH($B2196&amp;$C2196,'Smelter Look-up'!$J:$J,0))</f>
        <v>#N/A</v>
      </c>
      <c r="X2196" s="171">
        <f t="shared" ca="1" si="102"/>
        <v>0</v>
      </c>
      <c r="AB2196" s="171" t="str">
        <f t="shared" ca="1" si="103"/>
        <v/>
      </c>
    </row>
    <row r="2197" spans="1:28" s="171" customFormat="1" ht="20.45">
      <c r="A2197" s="156"/>
      <c r="B2197" s="150" t="str">
        <f ca="1">IF(LEN(A2197)=0,"",INDEX('Smelter Look-up'!$A:$A,MATCH($A2197,'Smelter Look-up'!$E:$E,0)))</f>
        <v/>
      </c>
      <c r="C2197" s="153" t="str">
        <f ca="1">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 ca="1">IF(C2197="",NA(),MATCH($B2197&amp;$C2197,'Smelter Look-up'!$J:$J,0))</f>
        <v>#N/A</v>
      </c>
      <c r="X2197" s="171">
        <f t="shared" ca="1" si="102"/>
        <v>0</v>
      </c>
      <c r="AB2197" s="171" t="str">
        <f t="shared" ca="1" si="103"/>
        <v/>
      </c>
    </row>
    <row r="2198" spans="1:28" s="171" customFormat="1" ht="20.45">
      <c r="A2198" s="156"/>
      <c r="B2198" s="150" t="str">
        <f ca="1">IF(LEN(A2198)=0,"",INDEX('Smelter Look-up'!$A:$A,MATCH($A2198,'Smelter Look-up'!$E:$E,0)))</f>
        <v/>
      </c>
      <c r="C2198" s="153" t="str">
        <f ca="1">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 ca="1">IF(C2198="",NA(),MATCH($B2198&amp;$C2198,'Smelter Look-up'!$J:$J,0))</f>
        <v>#N/A</v>
      </c>
      <c r="X2198" s="171">
        <f t="shared" ca="1" si="102"/>
        <v>0</v>
      </c>
      <c r="AB2198" s="171" t="str">
        <f t="shared" ca="1" si="103"/>
        <v/>
      </c>
    </row>
    <row r="2199" spans="1:28" s="171" customFormat="1" ht="20.45">
      <c r="A2199" s="156"/>
      <c r="B2199" s="150" t="str">
        <f ca="1">IF(LEN(A2199)=0,"",INDEX('Smelter Look-up'!$A:$A,MATCH($A2199,'Smelter Look-up'!$E:$E,0)))</f>
        <v/>
      </c>
      <c r="C2199" s="153" t="str">
        <f ca="1">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 ca="1">IF(C2199="",NA(),MATCH($B2199&amp;$C2199,'Smelter Look-up'!$J:$J,0))</f>
        <v>#N/A</v>
      </c>
      <c r="X2199" s="171">
        <f t="shared" ca="1" si="102"/>
        <v>0</v>
      </c>
      <c r="AB2199" s="171" t="str">
        <f t="shared" ca="1" si="103"/>
        <v/>
      </c>
    </row>
    <row r="2200" spans="1:28" s="171" customFormat="1" ht="20.45">
      <c r="A2200" s="156"/>
      <c r="B2200" s="150" t="str">
        <f ca="1">IF(LEN(A2200)=0,"",INDEX('Smelter Look-up'!$A:$A,MATCH($A2200,'Smelter Look-up'!$E:$E,0)))</f>
        <v/>
      </c>
      <c r="C2200" s="153" t="str">
        <f ca="1">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 ca="1">IF(C2200="",NA(),MATCH($B2200&amp;$C2200,'Smelter Look-up'!$J:$J,0))</f>
        <v>#N/A</v>
      </c>
      <c r="X2200" s="171">
        <f t="shared" ca="1" si="102"/>
        <v>0</v>
      </c>
      <c r="AB2200" s="171" t="str">
        <f t="shared" ca="1" si="103"/>
        <v/>
      </c>
    </row>
    <row r="2201" spans="1:28" s="171" customFormat="1" ht="20.45">
      <c r="A2201" s="156"/>
      <c r="B2201" s="150" t="str">
        <f ca="1">IF(LEN(A2201)=0,"",INDEX('Smelter Look-up'!$A:$A,MATCH($A2201,'Smelter Look-up'!$E:$E,0)))</f>
        <v/>
      </c>
      <c r="C2201" s="153" t="str">
        <f ca="1">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 ca="1">IF(C2201="",NA(),MATCH($B2201&amp;$C2201,'Smelter Look-up'!$J:$J,0))</f>
        <v>#N/A</v>
      </c>
      <c r="X2201" s="171">
        <f t="shared" ca="1" si="102"/>
        <v>0</v>
      </c>
      <c r="AB2201" s="171" t="str">
        <f t="shared" ca="1" si="103"/>
        <v/>
      </c>
    </row>
    <row r="2202" spans="1:28" s="171" customFormat="1" ht="20.45">
      <c r="A2202" s="156"/>
      <c r="B2202" s="150" t="str">
        <f ca="1">IF(LEN(A2202)=0,"",INDEX('Smelter Look-up'!$A:$A,MATCH($A2202,'Smelter Look-up'!$E:$E,0)))</f>
        <v/>
      </c>
      <c r="C2202" s="153" t="str">
        <f ca="1">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 ca="1">IF(C2202="",NA(),MATCH($B2202&amp;$C2202,'Smelter Look-up'!$J:$J,0))</f>
        <v>#N/A</v>
      </c>
      <c r="X2202" s="171">
        <f t="shared" ca="1" si="102"/>
        <v>0</v>
      </c>
      <c r="AB2202" s="171" t="str">
        <f t="shared" ca="1" si="103"/>
        <v/>
      </c>
    </row>
    <row r="2203" spans="1:28" s="171" customFormat="1" ht="20.45">
      <c r="A2203" s="156"/>
      <c r="B2203" s="150" t="str">
        <f ca="1">IF(LEN(A2203)=0,"",INDEX('Smelter Look-up'!$A:$A,MATCH($A2203,'Smelter Look-up'!$E:$E,0)))</f>
        <v/>
      </c>
      <c r="C2203" s="153" t="str">
        <f ca="1">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 ca="1">IF(C2203="",NA(),MATCH($B2203&amp;$C2203,'Smelter Look-up'!$J:$J,0))</f>
        <v>#N/A</v>
      </c>
      <c r="X2203" s="171">
        <f t="shared" ca="1" si="102"/>
        <v>0</v>
      </c>
      <c r="AB2203" s="171" t="str">
        <f t="shared" ca="1" si="103"/>
        <v/>
      </c>
    </row>
    <row r="2204" spans="1:28" s="171" customFormat="1" ht="20.45">
      <c r="A2204" s="156"/>
      <c r="B2204" s="150" t="str">
        <f ca="1">IF(LEN(A2204)=0,"",INDEX('Smelter Look-up'!$A:$A,MATCH($A2204,'Smelter Look-up'!$E:$E,0)))</f>
        <v/>
      </c>
      <c r="C2204" s="153" t="str">
        <f ca="1">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 ca="1">IF(C2204="",NA(),MATCH($B2204&amp;$C2204,'Smelter Look-up'!$J:$J,0))</f>
        <v>#N/A</v>
      </c>
      <c r="X2204" s="171">
        <f t="shared" ca="1" si="102"/>
        <v>0</v>
      </c>
      <c r="AB2204" s="171" t="str">
        <f t="shared" ca="1" si="103"/>
        <v/>
      </c>
    </row>
    <row r="2205" spans="1:28" s="171" customFormat="1" ht="20.45">
      <c r="A2205" s="156"/>
      <c r="B2205" s="150" t="str">
        <f ca="1">IF(LEN(A2205)=0,"",INDEX('Smelter Look-up'!$A:$A,MATCH($A2205,'Smelter Look-up'!$E:$E,0)))</f>
        <v/>
      </c>
      <c r="C2205" s="153" t="str">
        <f ca="1">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 ca="1">IF(C2205="",NA(),MATCH($B2205&amp;$C2205,'Smelter Look-up'!$J:$J,0))</f>
        <v>#N/A</v>
      </c>
      <c r="X2205" s="171">
        <f t="shared" ca="1" si="102"/>
        <v>0</v>
      </c>
      <c r="AB2205" s="171" t="str">
        <f t="shared" ca="1" si="103"/>
        <v/>
      </c>
    </row>
    <row r="2206" spans="1:28" s="171" customFormat="1" ht="20.45">
      <c r="A2206" s="156"/>
      <c r="B2206" s="150" t="str">
        <f ca="1">IF(LEN(A2206)=0,"",INDEX('Smelter Look-up'!$A:$A,MATCH($A2206,'Smelter Look-up'!$E:$E,0)))</f>
        <v/>
      </c>
      <c r="C2206" s="153" t="str">
        <f ca="1">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 ca="1">IF(C2206="",NA(),MATCH($B2206&amp;$C2206,'Smelter Look-up'!$J:$J,0))</f>
        <v>#N/A</v>
      </c>
      <c r="X2206" s="171">
        <f t="shared" ca="1" si="102"/>
        <v>0</v>
      </c>
      <c r="AB2206" s="171" t="str">
        <f t="shared" ca="1" si="103"/>
        <v/>
      </c>
    </row>
    <row r="2207" spans="1:28" s="171" customFormat="1" ht="20.45">
      <c r="A2207" s="156"/>
      <c r="B2207" s="150" t="str">
        <f ca="1">IF(LEN(A2207)=0,"",INDEX('Smelter Look-up'!$A:$A,MATCH($A2207,'Smelter Look-up'!$E:$E,0)))</f>
        <v/>
      </c>
      <c r="C2207" s="153" t="str">
        <f ca="1">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 ca="1">IF(C2207="",NA(),MATCH($B2207&amp;$C2207,'Smelter Look-up'!$J:$J,0))</f>
        <v>#N/A</v>
      </c>
      <c r="X2207" s="171">
        <f t="shared" ca="1" si="102"/>
        <v>0</v>
      </c>
      <c r="AB2207" s="171" t="str">
        <f t="shared" ca="1" si="103"/>
        <v/>
      </c>
    </row>
    <row r="2208" spans="1:28" s="171" customFormat="1" ht="20.45">
      <c r="A2208" s="156"/>
      <c r="B2208" s="150" t="str">
        <f ca="1">IF(LEN(A2208)=0,"",INDEX('Smelter Look-up'!$A:$A,MATCH($A2208,'Smelter Look-up'!$E:$E,0)))</f>
        <v/>
      </c>
      <c r="C2208" s="153" t="str">
        <f ca="1">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 ca="1">IF(C2208="",NA(),MATCH($B2208&amp;$C2208,'Smelter Look-up'!$J:$J,0))</f>
        <v>#N/A</v>
      </c>
      <c r="X2208" s="171">
        <f t="shared" ca="1" si="102"/>
        <v>0</v>
      </c>
      <c r="AB2208" s="171" t="str">
        <f t="shared" ca="1" si="103"/>
        <v/>
      </c>
    </row>
    <row r="2209" spans="1:28" s="171" customFormat="1" ht="20.45">
      <c r="A2209" s="156"/>
      <c r="B2209" s="150" t="str">
        <f ca="1">IF(LEN(A2209)=0,"",INDEX('Smelter Look-up'!$A:$A,MATCH($A2209,'Smelter Look-up'!$E:$E,0)))</f>
        <v/>
      </c>
      <c r="C2209" s="153" t="str">
        <f ca="1">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 ca="1">IF(C2209="",NA(),MATCH($B2209&amp;$C2209,'Smelter Look-up'!$J:$J,0))</f>
        <v>#N/A</v>
      </c>
      <c r="X2209" s="171">
        <f t="shared" ca="1" si="102"/>
        <v>0</v>
      </c>
      <c r="AB2209" s="171" t="str">
        <f t="shared" ca="1" si="103"/>
        <v/>
      </c>
    </row>
    <row r="2210" spans="1:28" s="171" customFormat="1" ht="20.45">
      <c r="A2210" s="156"/>
      <c r="B2210" s="150" t="str">
        <f ca="1">IF(LEN(A2210)=0,"",INDEX('Smelter Look-up'!$A:$A,MATCH($A2210,'Smelter Look-up'!$E:$E,0)))</f>
        <v/>
      </c>
      <c r="C2210" s="153" t="str">
        <f ca="1">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 ca="1">IF(C2210="",NA(),MATCH($B2210&amp;$C2210,'Smelter Look-up'!$J:$J,0))</f>
        <v>#N/A</v>
      </c>
      <c r="X2210" s="171">
        <f t="shared" ca="1" si="102"/>
        <v>0</v>
      </c>
      <c r="AB2210" s="171" t="str">
        <f t="shared" ca="1" si="103"/>
        <v/>
      </c>
    </row>
    <row r="2211" spans="1:28" s="171" customFormat="1" ht="20.45">
      <c r="A2211" s="156"/>
      <c r="B2211" s="150" t="str">
        <f ca="1">IF(LEN(A2211)=0,"",INDEX('Smelter Look-up'!$A:$A,MATCH($A2211,'Smelter Look-up'!$E:$E,0)))</f>
        <v/>
      </c>
      <c r="C2211" s="153" t="str">
        <f ca="1">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 ca="1">IF(C2211="",NA(),MATCH($B2211&amp;$C2211,'Smelter Look-up'!$J:$J,0))</f>
        <v>#N/A</v>
      </c>
      <c r="X2211" s="171">
        <f t="shared" ca="1" si="102"/>
        <v>0</v>
      </c>
      <c r="AB2211" s="171" t="str">
        <f t="shared" ca="1" si="103"/>
        <v/>
      </c>
    </row>
    <row r="2212" spans="1:28" s="171" customFormat="1" ht="20.45">
      <c r="A2212" s="156"/>
      <c r="B2212" s="150" t="str">
        <f ca="1">IF(LEN(A2212)=0,"",INDEX('Smelter Look-up'!$A:$A,MATCH($A2212,'Smelter Look-up'!$E:$E,0)))</f>
        <v/>
      </c>
      <c r="C2212" s="153" t="str">
        <f ca="1">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 ca="1">IF(C2212="",NA(),MATCH($B2212&amp;$C2212,'Smelter Look-up'!$J:$J,0))</f>
        <v>#N/A</v>
      </c>
      <c r="X2212" s="171">
        <f t="shared" ca="1" si="102"/>
        <v>0</v>
      </c>
      <c r="AB2212" s="171" t="str">
        <f t="shared" ca="1" si="103"/>
        <v/>
      </c>
    </row>
    <row r="2213" spans="1:28" s="171" customFormat="1" ht="20.45">
      <c r="A2213" s="156"/>
      <c r="B2213" s="150" t="str">
        <f ca="1">IF(LEN(A2213)=0,"",INDEX('Smelter Look-up'!$A:$A,MATCH($A2213,'Smelter Look-up'!$E:$E,0)))</f>
        <v/>
      </c>
      <c r="C2213" s="153" t="str">
        <f ca="1">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 ca="1">IF(C2213="",NA(),MATCH($B2213&amp;$C2213,'Smelter Look-up'!$J:$J,0))</f>
        <v>#N/A</v>
      </c>
      <c r="X2213" s="171">
        <f t="shared" ca="1" si="102"/>
        <v>0</v>
      </c>
      <c r="AB2213" s="171" t="str">
        <f t="shared" ca="1" si="103"/>
        <v/>
      </c>
    </row>
    <row r="2214" spans="1:28" s="171" customFormat="1" ht="20.45">
      <c r="A2214" s="156"/>
      <c r="B2214" s="150" t="str">
        <f ca="1">IF(LEN(A2214)=0,"",INDEX('Smelter Look-up'!$A:$A,MATCH($A2214,'Smelter Look-up'!$E:$E,0)))</f>
        <v/>
      </c>
      <c r="C2214" s="153" t="str">
        <f ca="1">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 ca="1">IF(C2214="",NA(),MATCH($B2214&amp;$C2214,'Smelter Look-up'!$J:$J,0))</f>
        <v>#N/A</v>
      </c>
      <c r="X2214" s="171">
        <f t="shared" ca="1" si="102"/>
        <v>0</v>
      </c>
      <c r="AB2214" s="171" t="str">
        <f t="shared" ca="1" si="103"/>
        <v/>
      </c>
    </row>
    <row r="2215" spans="1:28" s="171" customFormat="1" ht="20.45">
      <c r="A2215" s="156"/>
      <c r="B2215" s="150" t="str">
        <f ca="1">IF(LEN(A2215)=0,"",INDEX('Smelter Look-up'!$A:$A,MATCH($A2215,'Smelter Look-up'!$E:$E,0)))</f>
        <v/>
      </c>
      <c r="C2215" s="153" t="str">
        <f ca="1">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 ca="1">IF(C2215="",NA(),MATCH($B2215&amp;$C2215,'Smelter Look-up'!$J:$J,0))</f>
        <v>#N/A</v>
      </c>
      <c r="X2215" s="171">
        <f t="shared" ca="1" si="102"/>
        <v>0</v>
      </c>
      <c r="AB2215" s="171" t="str">
        <f t="shared" ca="1" si="103"/>
        <v/>
      </c>
    </row>
    <row r="2216" spans="1:28" s="171" customFormat="1" ht="20.45">
      <c r="A2216" s="156"/>
      <c r="B2216" s="150" t="str">
        <f ca="1">IF(LEN(A2216)=0,"",INDEX('Smelter Look-up'!$A:$A,MATCH($A2216,'Smelter Look-up'!$E:$E,0)))</f>
        <v/>
      </c>
      <c r="C2216" s="153" t="str">
        <f ca="1">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 ca="1">IF(C2216="",NA(),MATCH($B2216&amp;$C2216,'Smelter Look-up'!$J:$J,0))</f>
        <v>#N/A</v>
      </c>
      <c r="X2216" s="171">
        <f t="shared" ca="1" si="102"/>
        <v>0</v>
      </c>
      <c r="AB2216" s="171" t="str">
        <f t="shared" ca="1" si="103"/>
        <v/>
      </c>
    </row>
    <row r="2217" spans="1:28" s="171" customFormat="1" ht="20.45">
      <c r="A2217" s="156"/>
      <c r="B2217" s="150" t="str">
        <f ca="1">IF(LEN(A2217)=0,"",INDEX('Smelter Look-up'!$A:$A,MATCH($A2217,'Smelter Look-up'!$E:$E,0)))</f>
        <v/>
      </c>
      <c r="C2217" s="153" t="str">
        <f ca="1">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 ca="1">IF(C2217="",NA(),MATCH($B2217&amp;$C2217,'Smelter Look-up'!$J:$J,0))</f>
        <v>#N/A</v>
      </c>
      <c r="X2217" s="171">
        <f t="shared" ca="1" si="102"/>
        <v>0</v>
      </c>
      <c r="AB2217" s="171" t="str">
        <f t="shared" ca="1" si="103"/>
        <v/>
      </c>
    </row>
    <row r="2218" spans="1:28" s="171" customFormat="1" ht="20.45">
      <c r="A2218" s="156"/>
      <c r="B2218" s="150" t="str">
        <f ca="1">IF(LEN(A2218)=0,"",INDEX('Smelter Look-up'!$A:$A,MATCH($A2218,'Smelter Look-up'!$E:$E,0)))</f>
        <v/>
      </c>
      <c r="C2218" s="153" t="str">
        <f ca="1">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 ca="1">IF(C2218="",NA(),MATCH($B2218&amp;$C2218,'Smelter Look-up'!$J:$J,0))</f>
        <v>#N/A</v>
      </c>
      <c r="X2218" s="171">
        <f t="shared" ca="1" si="102"/>
        <v>0</v>
      </c>
      <c r="AB2218" s="171" t="str">
        <f t="shared" ca="1" si="103"/>
        <v/>
      </c>
    </row>
    <row r="2219" spans="1:28" s="171" customFormat="1" ht="20.45">
      <c r="A2219" s="156"/>
      <c r="B2219" s="150" t="str">
        <f ca="1">IF(LEN(A2219)=0,"",INDEX('Smelter Look-up'!$A:$A,MATCH($A2219,'Smelter Look-up'!$E:$E,0)))</f>
        <v/>
      </c>
      <c r="C2219" s="153" t="str">
        <f ca="1">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 ca="1">IF(C2219="",NA(),MATCH($B2219&amp;$C2219,'Smelter Look-up'!$J:$J,0))</f>
        <v>#N/A</v>
      </c>
      <c r="X2219" s="171">
        <f t="shared" ca="1" si="102"/>
        <v>0</v>
      </c>
      <c r="AB2219" s="171" t="str">
        <f t="shared" ca="1" si="103"/>
        <v/>
      </c>
    </row>
    <row r="2220" spans="1:28" s="171" customFormat="1" ht="20.45">
      <c r="A2220" s="156"/>
      <c r="B2220" s="150" t="str">
        <f ca="1">IF(LEN(A2220)=0,"",INDEX('Smelter Look-up'!$A:$A,MATCH($A2220,'Smelter Look-up'!$E:$E,0)))</f>
        <v/>
      </c>
      <c r="C2220" s="153" t="str">
        <f ca="1">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 ca="1">IF(C2220="",NA(),MATCH($B2220&amp;$C2220,'Smelter Look-up'!$J:$J,0))</f>
        <v>#N/A</v>
      </c>
      <c r="X2220" s="171">
        <f t="shared" ca="1" si="102"/>
        <v>0</v>
      </c>
      <c r="AB2220" s="171" t="str">
        <f t="shared" ca="1" si="103"/>
        <v/>
      </c>
    </row>
    <row r="2221" spans="1:28" s="171" customFormat="1" ht="20.45">
      <c r="A2221" s="156"/>
      <c r="B2221" s="150" t="str">
        <f ca="1">IF(LEN(A2221)=0,"",INDEX('Smelter Look-up'!$A:$A,MATCH($A2221,'Smelter Look-up'!$E:$E,0)))</f>
        <v/>
      </c>
      <c r="C2221" s="153" t="str">
        <f ca="1">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 ca="1">IF(C2221="",NA(),MATCH($B2221&amp;$C2221,'Smelter Look-up'!$J:$J,0))</f>
        <v>#N/A</v>
      </c>
      <c r="X2221" s="171">
        <f t="shared" ca="1" si="102"/>
        <v>0</v>
      </c>
      <c r="AB2221" s="171" t="str">
        <f t="shared" ca="1" si="103"/>
        <v/>
      </c>
    </row>
    <row r="2222" spans="1:28" s="171" customFormat="1" ht="20.45">
      <c r="A2222" s="156"/>
      <c r="B2222" s="150" t="str">
        <f ca="1">IF(LEN(A2222)=0,"",INDEX('Smelter Look-up'!$A:$A,MATCH($A2222,'Smelter Look-up'!$E:$E,0)))</f>
        <v/>
      </c>
      <c r="C2222" s="153" t="str">
        <f ca="1">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 ca="1">IF(C2222="",NA(),MATCH($B2222&amp;$C2222,'Smelter Look-up'!$J:$J,0))</f>
        <v>#N/A</v>
      </c>
      <c r="X2222" s="171">
        <f t="shared" ca="1" si="102"/>
        <v>0</v>
      </c>
      <c r="AB2222" s="171" t="str">
        <f t="shared" ca="1" si="103"/>
        <v/>
      </c>
    </row>
    <row r="2223" spans="1:28" s="171" customFormat="1" ht="20.45">
      <c r="A2223" s="156"/>
      <c r="B2223" s="150" t="str">
        <f ca="1">IF(LEN(A2223)=0,"",INDEX('Smelter Look-up'!$A:$A,MATCH($A2223,'Smelter Look-up'!$E:$E,0)))</f>
        <v/>
      </c>
      <c r="C2223" s="153" t="str">
        <f ca="1">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 ca="1">IF(C2223="",NA(),MATCH($B2223&amp;$C2223,'Smelter Look-up'!$J:$J,0))</f>
        <v>#N/A</v>
      </c>
      <c r="X2223" s="171">
        <f t="shared" ca="1" si="102"/>
        <v>0</v>
      </c>
      <c r="AB2223" s="171" t="str">
        <f t="shared" ca="1" si="103"/>
        <v/>
      </c>
    </row>
    <row r="2224" spans="1:28" s="171" customFormat="1" ht="20.45">
      <c r="A2224" s="156"/>
      <c r="B2224" s="150" t="str">
        <f ca="1">IF(LEN(A2224)=0,"",INDEX('Smelter Look-up'!$A:$A,MATCH($A2224,'Smelter Look-up'!$E:$E,0)))</f>
        <v/>
      </c>
      <c r="C2224" s="153" t="str">
        <f ca="1">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 ca="1">IF(C2224="",NA(),MATCH($B2224&amp;$C2224,'Smelter Look-up'!$J:$J,0))</f>
        <v>#N/A</v>
      </c>
      <c r="X2224" s="171">
        <f t="shared" ca="1" si="102"/>
        <v>0</v>
      </c>
      <c r="AB2224" s="171" t="str">
        <f t="shared" ca="1" si="103"/>
        <v/>
      </c>
    </row>
    <row r="2225" spans="1:28" s="171" customFormat="1" ht="20.45">
      <c r="A2225" s="156"/>
      <c r="B2225" s="150" t="str">
        <f ca="1">IF(LEN(A2225)=0,"",INDEX('Smelter Look-up'!$A:$A,MATCH($A2225,'Smelter Look-up'!$E:$E,0)))</f>
        <v/>
      </c>
      <c r="C2225" s="153" t="str">
        <f ca="1">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 ca="1">IF(C2225="",NA(),MATCH($B2225&amp;$C2225,'Smelter Look-up'!$J:$J,0))</f>
        <v>#N/A</v>
      </c>
      <c r="X2225" s="171">
        <f t="shared" ca="1" si="102"/>
        <v>0</v>
      </c>
      <c r="AB2225" s="171" t="str">
        <f t="shared" ca="1" si="103"/>
        <v/>
      </c>
    </row>
    <row r="2226" spans="1:28" s="171" customFormat="1" ht="20.45">
      <c r="A2226" s="156"/>
      <c r="B2226" s="150" t="str">
        <f ca="1">IF(LEN(A2226)=0,"",INDEX('Smelter Look-up'!$A:$A,MATCH($A2226,'Smelter Look-up'!$E:$E,0)))</f>
        <v/>
      </c>
      <c r="C2226" s="153" t="str">
        <f ca="1">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 ca="1">IF(C2226="",NA(),MATCH($B2226&amp;$C2226,'Smelter Look-up'!$J:$J,0))</f>
        <v>#N/A</v>
      </c>
      <c r="X2226" s="171">
        <f t="shared" ca="1" si="102"/>
        <v>0</v>
      </c>
      <c r="AB2226" s="171" t="str">
        <f t="shared" ca="1" si="103"/>
        <v/>
      </c>
    </row>
    <row r="2227" spans="1:28" s="171" customFormat="1" ht="20.45">
      <c r="A2227" s="156"/>
      <c r="B2227" s="150" t="str">
        <f ca="1">IF(LEN(A2227)=0,"",INDEX('Smelter Look-up'!$A:$A,MATCH($A2227,'Smelter Look-up'!$E:$E,0)))</f>
        <v/>
      </c>
      <c r="C2227" s="153" t="str">
        <f ca="1">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 ca="1">IF(C2227="",NA(),MATCH($B2227&amp;$C2227,'Smelter Look-up'!$J:$J,0))</f>
        <v>#N/A</v>
      </c>
      <c r="X2227" s="171">
        <f t="shared" ca="1" si="102"/>
        <v>0</v>
      </c>
      <c r="AB2227" s="171" t="str">
        <f t="shared" ca="1" si="103"/>
        <v/>
      </c>
    </row>
    <row r="2228" spans="1:28" s="171" customFormat="1" ht="20.45">
      <c r="A2228" s="156"/>
      <c r="B2228" s="150" t="str">
        <f ca="1">IF(LEN(A2228)=0,"",INDEX('Smelter Look-up'!$A:$A,MATCH($A2228,'Smelter Look-up'!$E:$E,0)))</f>
        <v/>
      </c>
      <c r="C2228" s="153" t="str">
        <f ca="1">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 ca="1">IF(C2228="",NA(),MATCH($B2228&amp;$C2228,'Smelter Look-up'!$J:$J,0))</f>
        <v>#N/A</v>
      </c>
      <c r="X2228" s="171">
        <f t="shared" ca="1" si="102"/>
        <v>0</v>
      </c>
      <c r="AB2228" s="171" t="str">
        <f t="shared" ca="1" si="103"/>
        <v/>
      </c>
    </row>
    <row r="2229" spans="1:28" s="171" customFormat="1" ht="20.45">
      <c r="A2229" s="156"/>
      <c r="B2229" s="150" t="str">
        <f ca="1">IF(LEN(A2229)=0,"",INDEX('Smelter Look-up'!$A:$A,MATCH($A2229,'Smelter Look-up'!$E:$E,0)))</f>
        <v/>
      </c>
      <c r="C2229" s="153" t="str">
        <f ca="1">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 ca="1">IF(C2229="",NA(),MATCH($B2229&amp;$C2229,'Smelter Look-up'!$J:$J,0))</f>
        <v>#N/A</v>
      </c>
      <c r="X2229" s="171">
        <f t="shared" ca="1" si="102"/>
        <v>0</v>
      </c>
      <c r="AB2229" s="171" t="str">
        <f t="shared" ca="1" si="103"/>
        <v/>
      </c>
    </row>
    <row r="2230" spans="1:28" s="171" customFormat="1" ht="20.45">
      <c r="A2230" s="156"/>
      <c r="B2230" s="150" t="str">
        <f ca="1">IF(LEN(A2230)=0,"",INDEX('Smelter Look-up'!$A:$A,MATCH($A2230,'Smelter Look-up'!$E:$E,0)))</f>
        <v/>
      </c>
      <c r="C2230" s="153" t="str">
        <f ca="1">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 ca="1">IF(C2230="",NA(),MATCH($B2230&amp;$C2230,'Smelter Look-up'!$J:$J,0))</f>
        <v>#N/A</v>
      </c>
      <c r="X2230" s="171">
        <f t="shared" ca="1" si="102"/>
        <v>0</v>
      </c>
      <c r="AB2230" s="171" t="str">
        <f t="shared" ca="1" si="103"/>
        <v/>
      </c>
    </row>
    <row r="2231" spans="1:28" s="171" customFormat="1" ht="20.45">
      <c r="A2231" s="156"/>
      <c r="B2231" s="150" t="str">
        <f ca="1">IF(LEN(A2231)=0,"",INDEX('Smelter Look-up'!$A:$A,MATCH($A2231,'Smelter Look-up'!$E:$E,0)))</f>
        <v/>
      </c>
      <c r="C2231" s="153" t="str">
        <f ca="1">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 ca="1">IF(C2231="",NA(),MATCH($B2231&amp;$C2231,'Smelter Look-up'!$J:$J,0))</f>
        <v>#N/A</v>
      </c>
      <c r="X2231" s="171">
        <f t="shared" ca="1" si="102"/>
        <v>0</v>
      </c>
      <c r="AB2231" s="171" t="str">
        <f t="shared" ca="1" si="103"/>
        <v/>
      </c>
    </row>
    <row r="2232" spans="1:28" s="171" customFormat="1" ht="20.45">
      <c r="A2232" s="156"/>
      <c r="B2232" s="150" t="str">
        <f ca="1">IF(LEN(A2232)=0,"",INDEX('Smelter Look-up'!$A:$A,MATCH($A2232,'Smelter Look-up'!$E:$E,0)))</f>
        <v/>
      </c>
      <c r="C2232" s="153" t="str">
        <f ca="1">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 ca="1">IF(C2232="",NA(),MATCH($B2232&amp;$C2232,'Smelter Look-up'!$J:$J,0))</f>
        <v>#N/A</v>
      </c>
      <c r="X2232" s="171">
        <f t="shared" ca="1" si="102"/>
        <v>0</v>
      </c>
      <c r="AB2232" s="171" t="str">
        <f t="shared" ca="1" si="103"/>
        <v/>
      </c>
    </row>
    <row r="2233" spans="1:28" s="171" customFormat="1" ht="20.45">
      <c r="A2233" s="156"/>
      <c r="B2233" s="150" t="str">
        <f ca="1">IF(LEN(A2233)=0,"",INDEX('Smelter Look-up'!$A:$A,MATCH($A2233,'Smelter Look-up'!$E:$E,0)))</f>
        <v/>
      </c>
      <c r="C2233" s="153" t="str">
        <f ca="1">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 ca="1">IF(C2233="",NA(),MATCH($B2233&amp;$C2233,'Smelter Look-up'!$J:$J,0))</f>
        <v>#N/A</v>
      </c>
      <c r="X2233" s="171">
        <f t="shared" ca="1" si="102"/>
        <v>0</v>
      </c>
      <c r="AB2233" s="171" t="str">
        <f t="shared" ca="1" si="103"/>
        <v/>
      </c>
    </row>
    <row r="2234" spans="1:28" s="171" customFormat="1" ht="20.45">
      <c r="A2234" s="156"/>
      <c r="B2234" s="150" t="str">
        <f ca="1">IF(LEN(A2234)=0,"",INDEX('Smelter Look-up'!$A:$A,MATCH($A2234,'Smelter Look-up'!$E:$E,0)))</f>
        <v/>
      </c>
      <c r="C2234" s="153" t="str">
        <f ca="1">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 ca="1">IF(C2234="",NA(),MATCH($B2234&amp;$C2234,'Smelter Look-up'!$J:$J,0))</f>
        <v>#N/A</v>
      </c>
      <c r="X2234" s="171">
        <f t="shared" ca="1" si="102"/>
        <v>0</v>
      </c>
      <c r="AB2234" s="171" t="str">
        <f t="shared" ca="1" si="103"/>
        <v/>
      </c>
    </row>
    <row r="2235" spans="1:28" s="171" customFormat="1" ht="20.45">
      <c r="A2235" s="156"/>
      <c r="B2235" s="150" t="str">
        <f ca="1">IF(LEN(A2235)=0,"",INDEX('Smelter Look-up'!$A:$A,MATCH($A2235,'Smelter Look-up'!$E:$E,0)))</f>
        <v/>
      </c>
      <c r="C2235" s="153" t="str">
        <f ca="1">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 ca="1">IF(C2235="",NA(),MATCH($B2235&amp;$C2235,'Smelter Look-up'!$J:$J,0))</f>
        <v>#N/A</v>
      </c>
      <c r="X2235" s="171">
        <f t="shared" ca="1" si="102"/>
        <v>0</v>
      </c>
      <c r="AB2235" s="171" t="str">
        <f t="shared" ca="1" si="103"/>
        <v/>
      </c>
    </row>
    <row r="2236" spans="1:28" s="171" customFormat="1" ht="20.45">
      <c r="A2236" s="156"/>
      <c r="B2236" s="150" t="str">
        <f ca="1">IF(LEN(A2236)=0,"",INDEX('Smelter Look-up'!$A:$A,MATCH($A2236,'Smelter Look-up'!$E:$E,0)))</f>
        <v/>
      </c>
      <c r="C2236" s="153" t="str">
        <f ca="1">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 ca="1">IF(C2236="",NA(),MATCH($B2236&amp;$C2236,'Smelter Look-up'!$J:$J,0))</f>
        <v>#N/A</v>
      </c>
      <c r="X2236" s="171">
        <f t="shared" ca="1" si="102"/>
        <v>0</v>
      </c>
      <c r="AB2236" s="171" t="str">
        <f t="shared" ca="1" si="103"/>
        <v/>
      </c>
    </row>
    <row r="2237" spans="1:28" s="171" customFormat="1" ht="20.45">
      <c r="A2237" s="156"/>
      <c r="B2237" s="150" t="str">
        <f ca="1">IF(LEN(A2237)=0,"",INDEX('Smelter Look-up'!$A:$A,MATCH($A2237,'Smelter Look-up'!$E:$E,0)))</f>
        <v/>
      </c>
      <c r="C2237" s="153" t="str">
        <f ca="1">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 ca="1">IF(C2237="",NA(),MATCH($B2237&amp;$C2237,'Smelter Look-up'!$J:$J,0))</f>
        <v>#N/A</v>
      </c>
      <c r="X2237" s="171">
        <f t="shared" ca="1" si="102"/>
        <v>0</v>
      </c>
      <c r="AB2237" s="171" t="str">
        <f t="shared" ca="1" si="103"/>
        <v/>
      </c>
    </row>
    <row r="2238" spans="1:28" s="171" customFormat="1" ht="20.45">
      <c r="A2238" s="156"/>
      <c r="B2238" s="150" t="str">
        <f ca="1">IF(LEN(A2238)=0,"",INDEX('Smelter Look-up'!$A:$A,MATCH($A2238,'Smelter Look-up'!$E:$E,0)))</f>
        <v/>
      </c>
      <c r="C2238" s="153" t="str">
        <f ca="1">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 ca="1">IF(C2238="",NA(),MATCH($B2238&amp;$C2238,'Smelter Look-up'!$J:$J,0))</f>
        <v>#N/A</v>
      </c>
      <c r="X2238" s="171">
        <f t="shared" ca="1" si="102"/>
        <v>0</v>
      </c>
      <c r="AB2238" s="171" t="str">
        <f t="shared" ca="1" si="103"/>
        <v/>
      </c>
    </row>
    <row r="2239" spans="1:28" s="171" customFormat="1" ht="20.45">
      <c r="A2239" s="156"/>
      <c r="B2239" s="150" t="str">
        <f ca="1">IF(LEN(A2239)=0,"",INDEX('Smelter Look-up'!$A:$A,MATCH($A2239,'Smelter Look-up'!$E:$E,0)))</f>
        <v/>
      </c>
      <c r="C2239" s="153" t="str">
        <f ca="1">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 ca="1">IF(C2239="",NA(),MATCH($B2239&amp;$C2239,'Smelter Look-up'!$J:$J,0))</f>
        <v>#N/A</v>
      </c>
      <c r="X2239" s="171">
        <f t="shared" ref="X2239:X2302" ca="1" si="105">IF(AND(C2239="Smelter not listed",OR(LEN(D2239)=0,LEN(E2239)=0)),1,0)</f>
        <v>0</v>
      </c>
      <c r="AB2239" s="171" t="str">
        <f t="shared" ref="AB2239:AB2302" ca="1" si="106">B2239&amp;C2239</f>
        <v/>
      </c>
    </row>
    <row r="2240" spans="1:28" s="171" customFormat="1" ht="20.45">
      <c r="A2240" s="156"/>
      <c r="B2240" s="150" t="str">
        <f ca="1">IF(LEN(A2240)=0,"",INDEX('Smelter Look-up'!$A:$A,MATCH($A2240,'Smelter Look-up'!$E:$E,0)))</f>
        <v/>
      </c>
      <c r="C2240" s="153" t="str">
        <f ca="1">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 ca="1">IF(C2240="",NA(),MATCH($B2240&amp;$C2240,'Smelter Look-up'!$J:$J,0))</f>
        <v>#N/A</v>
      </c>
      <c r="X2240" s="171">
        <f t="shared" ca="1" si="105"/>
        <v>0</v>
      </c>
      <c r="AB2240" s="171" t="str">
        <f t="shared" ca="1" si="106"/>
        <v/>
      </c>
    </row>
    <row r="2241" spans="1:28" s="171" customFormat="1" ht="20.45">
      <c r="A2241" s="156"/>
      <c r="B2241" s="150" t="str">
        <f ca="1">IF(LEN(A2241)=0,"",INDEX('Smelter Look-up'!$A:$A,MATCH($A2241,'Smelter Look-up'!$E:$E,0)))</f>
        <v/>
      </c>
      <c r="C2241" s="153" t="str">
        <f ca="1">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 ca="1">IF(C2241="",NA(),MATCH($B2241&amp;$C2241,'Smelter Look-up'!$J:$J,0))</f>
        <v>#N/A</v>
      </c>
      <c r="X2241" s="171">
        <f t="shared" ca="1" si="105"/>
        <v>0</v>
      </c>
      <c r="AB2241" s="171" t="str">
        <f t="shared" ca="1" si="106"/>
        <v/>
      </c>
    </row>
    <row r="2242" spans="1:28" s="171" customFormat="1" ht="20.45">
      <c r="A2242" s="156"/>
      <c r="B2242" s="150" t="str">
        <f ca="1">IF(LEN(A2242)=0,"",INDEX('Smelter Look-up'!$A:$A,MATCH($A2242,'Smelter Look-up'!$E:$E,0)))</f>
        <v/>
      </c>
      <c r="C2242" s="153" t="str">
        <f ca="1">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 ca="1">IF(C2242="",NA(),MATCH($B2242&amp;$C2242,'Smelter Look-up'!$J:$J,0))</f>
        <v>#N/A</v>
      </c>
      <c r="X2242" s="171">
        <f t="shared" ca="1" si="105"/>
        <v>0</v>
      </c>
      <c r="AB2242" s="171" t="str">
        <f t="shared" ca="1" si="106"/>
        <v/>
      </c>
    </row>
    <row r="2243" spans="1:28" s="171" customFormat="1" ht="20.45">
      <c r="A2243" s="156"/>
      <c r="B2243" s="150" t="str">
        <f ca="1">IF(LEN(A2243)=0,"",INDEX('Smelter Look-up'!$A:$A,MATCH($A2243,'Smelter Look-up'!$E:$E,0)))</f>
        <v/>
      </c>
      <c r="C2243" s="153" t="str">
        <f ca="1">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 ca="1">IF(C2243="",NA(),MATCH($B2243&amp;$C2243,'Smelter Look-up'!$J:$J,0))</f>
        <v>#N/A</v>
      </c>
      <c r="X2243" s="171">
        <f t="shared" ca="1" si="105"/>
        <v>0</v>
      </c>
      <c r="AB2243" s="171" t="str">
        <f t="shared" ca="1" si="106"/>
        <v/>
      </c>
    </row>
    <row r="2244" spans="1:28" s="171" customFormat="1" ht="20.45">
      <c r="A2244" s="156"/>
      <c r="B2244" s="150" t="str">
        <f ca="1">IF(LEN(A2244)=0,"",INDEX('Smelter Look-up'!$A:$A,MATCH($A2244,'Smelter Look-up'!$E:$E,0)))</f>
        <v/>
      </c>
      <c r="C2244" s="153" t="str">
        <f ca="1">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 ca="1">IF(C2244="",NA(),MATCH($B2244&amp;$C2244,'Smelter Look-up'!$J:$J,0))</f>
        <v>#N/A</v>
      </c>
      <c r="X2244" s="171">
        <f t="shared" ca="1" si="105"/>
        <v>0</v>
      </c>
      <c r="AB2244" s="171" t="str">
        <f t="shared" ca="1" si="106"/>
        <v/>
      </c>
    </row>
    <row r="2245" spans="1:28" s="171" customFormat="1" ht="20.45">
      <c r="A2245" s="156"/>
      <c r="B2245" s="150" t="str">
        <f ca="1">IF(LEN(A2245)=0,"",INDEX('Smelter Look-up'!$A:$A,MATCH($A2245,'Smelter Look-up'!$E:$E,0)))</f>
        <v/>
      </c>
      <c r="C2245" s="153" t="str">
        <f ca="1">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 ca="1">IF(C2245="",NA(),MATCH($B2245&amp;$C2245,'Smelter Look-up'!$J:$J,0))</f>
        <v>#N/A</v>
      </c>
      <c r="X2245" s="171">
        <f t="shared" ca="1" si="105"/>
        <v>0</v>
      </c>
      <c r="AB2245" s="171" t="str">
        <f t="shared" ca="1" si="106"/>
        <v/>
      </c>
    </row>
    <row r="2246" spans="1:28" s="171" customFormat="1" ht="20.45">
      <c r="A2246" s="156"/>
      <c r="B2246" s="150" t="str">
        <f ca="1">IF(LEN(A2246)=0,"",INDEX('Smelter Look-up'!$A:$A,MATCH($A2246,'Smelter Look-up'!$E:$E,0)))</f>
        <v/>
      </c>
      <c r="C2246" s="153" t="str">
        <f ca="1">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 ca="1">IF(C2246="",NA(),MATCH($B2246&amp;$C2246,'Smelter Look-up'!$J:$J,0))</f>
        <v>#N/A</v>
      </c>
      <c r="X2246" s="171">
        <f t="shared" ca="1" si="105"/>
        <v>0</v>
      </c>
      <c r="AB2246" s="171" t="str">
        <f t="shared" ca="1" si="106"/>
        <v/>
      </c>
    </row>
    <row r="2247" spans="1:28" s="171" customFormat="1" ht="20.45">
      <c r="A2247" s="156"/>
      <c r="B2247" s="150" t="str">
        <f ca="1">IF(LEN(A2247)=0,"",INDEX('Smelter Look-up'!$A:$A,MATCH($A2247,'Smelter Look-up'!$E:$E,0)))</f>
        <v/>
      </c>
      <c r="C2247" s="153" t="str">
        <f ca="1">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 ca="1">IF(C2247="",NA(),MATCH($B2247&amp;$C2247,'Smelter Look-up'!$J:$J,0))</f>
        <v>#N/A</v>
      </c>
      <c r="X2247" s="171">
        <f t="shared" ca="1" si="105"/>
        <v>0</v>
      </c>
      <c r="AB2247" s="171" t="str">
        <f t="shared" ca="1" si="106"/>
        <v/>
      </c>
    </row>
    <row r="2248" spans="1:28" s="171" customFormat="1" ht="20.45">
      <c r="A2248" s="156"/>
      <c r="B2248" s="150" t="str">
        <f ca="1">IF(LEN(A2248)=0,"",INDEX('Smelter Look-up'!$A:$A,MATCH($A2248,'Smelter Look-up'!$E:$E,0)))</f>
        <v/>
      </c>
      <c r="C2248" s="153" t="str">
        <f ca="1">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 ca="1">IF(C2248="",NA(),MATCH($B2248&amp;$C2248,'Smelter Look-up'!$J:$J,0))</f>
        <v>#N/A</v>
      </c>
      <c r="X2248" s="171">
        <f t="shared" ca="1" si="105"/>
        <v>0</v>
      </c>
      <c r="AB2248" s="171" t="str">
        <f t="shared" ca="1" si="106"/>
        <v/>
      </c>
    </row>
    <row r="2249" spans="1:28" s="171" customFormat="1" ht="20.45">
      <c r="A2249" s="156"/>
      <c r="B2249" s="150" t="str">
        <f ca="1">IF(LEN(A2249)=0,"",INDEX('Smelter Look-up'!$A:$A,MATCH($A2249,'Smelter Look-up'!$E:$E,0)))</f>
        <v/>
      </c>
      <c r="C2249" s="153" t="str">
        <f ca="1">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 ca="1">IF(C2249="",NA(),MATCH($B2249&amp;$C2249,'Smelter Look-up'!$J:$J,0))</f>
        <v>#N/A</v>
      </c>
      <c r="X2249" s="171">
        <f t="shared" ca="1" si="105"/>
        <v>0</v>
      </c>
      <c r="AB2249" s="171" t="str">
        <f t="shared" ca="1" si="106"/>
        <v/>
      </c>
    </row>
    <row r="2250" spans="1:28" s="171" customFormat="1" ht="20.45">
      <c r="A2250" s="156"/>
      <c r="B2250" s="150" t="str">
        <f ca="1">IF(LEN(A2250)=0,"",INDEX('Smelter Look-up'!$A:$A,MATCH($A2250,'Smelter Look-up'!$E:$E,0)))</f>
        <v/>
      </c>
      <c r="C2250" s="153" t="str">
        <f ca="1">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 ca="1">IF(C2250="",NA(),MATCH($B2250&amp;$C2250,'Smelter Look-up'!$J:$J,0))</f>
        <v>#N/A</v>
      </c>
      <c r="X2250" s="171">
        <f t="shared" ca="1" si="105"/>
        <v>0</v>
      </c>
      <c r="AB2250" s="171" t="str">
        <f t="shared" ca="1" si="106"/>
        <v/>
      </c>
    </row>
    <row r="2251" spans="1:28" s="171" customFormat="1" ht="20.45">
      <c r="A2251" s="156"/>
      <c r="B2251" s="150" t="str">
        <f ca="1">IF(LEN(A2251)=0,"",INDEX('Smelter Look-up'!$A:$A,MATCH($A2251,'Smelter Look-up'!$E:$E,0)))</f>
        <v/>
      </c>
      <c r="C2251" s="153" t="str">
        <f ca="1">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 ca="1">IF(C2251="",NA(),MATCH($B2251&amp;$C2251,'Smelter Look-up'!$J:$J,0))</f>
        <v>#N/A</v>
      </c>
      <c r="X2251" s="171">
        <f t="shared" ca="1" si="105"/>
        <v>0</v>
      </c>
      <c r="AB2251" s="171" t="str">
        <f t="shared" ca="1" si="106"/>
        <v/>
      </c>
    </row>
    <row r="2252" spans="1:28" s="171" customFormat="1" ht="20.45">
      <c r="A2252" s="156"/>
      <c r="B2252" s="150" t="str">
        <f ca="1">IF(LEN(A2252)=0,"",INDEX('Smelter Look-up'!$A:$A,MATCH($A2252,'Smelter Look-up'!$E:$E,0)))</f>
        <v/>
      </c>
      <c r="C2252" s="153" t="str">
        <f ca="1">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 ca="1">IF(C2252="",NA(),MATCH($B2252&amp;$C2252,'Smelter Look-up'!$J:$J,0))</f>
        <v>#N/A</v>
      </c>
      <c r="X2252" s="171">
        <f t="shared" ca="1" si="105"/>
        <v>0</v>
      </c>
      <c r="AB2252" s="171" t="str">
        <f t="shared" ca="1" si="106"/>
        <v/>
      </c>
    </row>
    <row r="2253" spans="1:28" s="171" customFormat="1" ht="20.45">
      <c r="A2253" s="156"/>
      <c r="B2253" s="150" t="str">
        <f ca="1">IF(LEN(A2253)=0,"",INDEX('Smelter Look-up'!$A:$A,MATCH($A2253,'Smelter Look-up'!$E:$E,0)))</f>
        <v/>
      </c>
      <c r="C2253" s="153" t="str">
        <f ca="1">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 ca="1">IF(C2253="",NA(),MATCH($B2253&amp;$C2253,'Smelter Look-up'!$J:$J,0))</f>
        <v>#N/A</v>
      </c>
      <c r="X2253" s="171">
        <f t="shared" ca="1" si="105"/>
        <v>0</v>
      </c>
      <c r="AB2253" s="171" t="str">
        <f t="shared" ca="1" si="106"/>
        <v/>
      </c>
    </row>
    <row r="2254" spans="1:28" s="171" customFormat="1" ht="20.45">
      <c r="A2254" s="156"/>
      <c r="B2254" s="150" t="str">
        <f ca="1">IF(LEN(A2254)=0,"",INDEX('Smelter Look-up'!$A:$A,MATCH($A2254,'Smelter Look-up'!$E:$E,0)))</f>
        <v/>
      </c>
      <c r="C2254" s="153" t="str">
        <f ca="1">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 ca="1">IF(C2254="",NA(),MATCH($B2254&amp;$C2254,'Smelter Look-up'!$J:$J,0))</f>
        <v>#N/A</v>
      </c>
      <c r="X2254" s="171">
        <f t="shared" ca="1" si="105"/>
        <v>0</v>
      </c>
      <c r="AB2254" s="171" t="str">
        <f t="shared" ca="1" si="106"/>
        <v/>
      </c>
    </row>
    <row r="2255" spans="1:28" s="171" customFormat="1" ht="20.45">
      <c r="A2255" s="156"/>
      <c r="B2255" s="150" t="str">
        <f ca="1">IF(LEN(A2255)=0,"",INDEX('Smelter Look-up'!$A:$A,MATCH($A2255,'Smelter Look-up'!$E:$E,0)))</f>
        <v/>
      </c>
      <c r="C2255" s="153" t="str">
        <f ca="1">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 ca="1">IF(C2255="",NA(),MATCH($B2255&amp;$C2255,'Smelter Look-up'!$J:$J,0))</f>
        <v>#N/A</v>
      </c>
      <c r="X2255" s="171">
        <f t="shared" ca="1" si="105"/>
        <v>0</v>
      </c>
      <c r="AB2255" s="171" t="str">
        <f t="shared" ca="1" si="106"/>
        <v/>
      </c>
    </row>
    <row r="2256" spans="1:28" s="171" customFormat="1" ht="20.45">
      <c r="A2256" s="156"/>
      <c r="B2256" s="150" t="str">
        <f ca="1">IF(LEN(A2256)=0,"",INDEX('Smelter Look-up'!$A:$A,MATCH($A2256,'Smelter Look-up'!$E:$E,0)))</f>
        <v/>
      </c>
      <c r="C2256" s="153" t="str">
        <f ca="1">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 ca="1">IF(C2256="",NA(),MATCH($B2256&amp;$C2256,'Smelter Look-up'!$J:$J,0))</f>
        <v>#N/A</v>
      </c>
      <c r="X2256" s="171">
        <f t="shared" ca="1" si="105"/>
        <v>0</v>
      </c>
      <c r="AB2256" s="171" t="str">
        <f t="shared" ca="1" si="106"/>
        <v/>
      </c>
    </row>
    <row r="2257" spans="1:28" s="171" customFormat="1" ht="20.45">
      <c r="A2257" s="156"/>
      <c r="B2257" s="150" t="str">
        <f ca="1">IF(LEN(A2257)=0,"",INDEX('Smelter Look-up'!$A:$A,MATCH($A2257,'Smelter Look-up'!$E:$E,0)))</f>
        <v/>
      </c>
      <c r="C2257" s="153" t="str">
        <f ca="1">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 ca="1">IF(C2257="",NA(),MATCH($B2257&amp;$C2257,'Smelter Look-up'!$J:$J,0))</f>
        <v>#N/A</v>
      </c>
      <c r="X2257" s="171">
        <f t="shared" ca="1" si="105"/>
        <v>0</v>
      </c>
      <c r="AB2257" s="171" t="str">
        <f t="shared" ca="1" si="106"/>
        <v/>
      </c>
    </row>
    <row r="2258" spans="1:28" s="171" customFormat="1" ht="20.45">
      <c r="A2258" s="156"/>
      <c r="B2258" s="150" t="str">
        <f ca="1">IF(LEN(A2258)=0,"",INDEX('Smelter Look-up'!$A:$A,MATCH($A2258,'Smelter Look-up'!$E:$E,0)))</f>
        <v/>
      </c>
      <c r="C2258" s="153" t="str">
        <f ca="1">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 ca="1">IF(C2258="",NA(),MATCH($B2258&amp;$C2258,'Smelter Look-up'!$J:$J,0))</f>
        <v>#N/A</v>
      </c>
      <c r="X2258" s="171">
        <f t="shared" ca="1" si="105"/>
        <v>0</v>
      </c>
      <c r="AB2258" s="171" t="str">
        <f t="shared" ca="1" si="106"/>
        <v/>
      </c>
    </row>
    <row r="2259" spans="1:28" s="171" customFormat="1" ht="20.45">
      <c r="A2259" s="156"/>
      <c r="B2259" s="150" t="str">
        <f ca="1">IF(LEN(A2259)=0,"",INDEX('Smelter Look-up'!$A:$A,MATCH($A2259,'Smelter Look-up'!$E:$E,0)))</f>
        <v/>
      </c>
      <c r="C2259" s="153" t="str">
        <f ca="1">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 ca="1">IF(C2259="",NA(),MATCH($B2259&amp;$C2259,'Smelter Look-up'!$J:$J,0))</f>
        <v>#N/A</v>
      </c>
      <c r="X2259" s="171">
        <f t="shared" ca="1" si="105"/>
        <v>0</v>
      </c>
      <c r="AB2259" s="171" t="str">
        <f t="shared" ca="1" si="106"/>
        <v/>
      </c>
    </row>
    <row r="2260" spans="1:28" s="171" customFormat="1" ht="20.45">
      <c r="A2260" s="156"/>
      <c r="B2260" s="150" t="str">
        <f ca="1">IF(LEN(A2260)=0,"",INDEX('Smelter Look-up'!$A:$A,MATCH($A2260,'Smelter Look-up'!$E:$E,0)))</f>
        <v/>
      </c>
      <c r="C2260" s="153" t="str">
        <f ca="1">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 ca="1">IF(C2260="",NA(),MATCH($B2260&amp;$C2260,'Smelter Look-up'!$J:$J,0))</f>
        <v>#N/A</v>
      </c>
      <c r="X2260" s="171">
        <f t="shared" ca="1" si="105"/>
        <v>0</v>
      </c>
      <c r="AB2260" s="171" t="str">
        <f t="shared" ca="1" si="106"/>
        <v/>
      </c>
    </row>
    <row r="2261" spans="1:28" s="171" customFormat="1" ht="20.45">
      <c r="A2261" s="156"/>
      <c r="B2261" s="150" t="str">
        <f ca="1">IF(LEN(A2261)=0,"",INDEX('Smelter Look-up'!$A:$A,MATCH($A2261,'Smelter Look-up'!$E:$E,0)))</f>
        <v/>
      </c>
      <c r="C2261" s="153" t="str">
        <f ca="1">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 ca="1">IF(C2261="",NA(),MATCH($B2261&amp;$C2261,'Smelter Look-up'!$J:$J,0))</f>
        <v>#N/A</v>
      </c>
      <c r="X2261" s="171">
        <f t="shared" ca="1" si="105"/>
        <v>0</v>
      </c>
      <c r="AB2261" s="171" t="str">
        <f t="shared" ca="1" si="106"/>
        <v/>
      </c>
    </row>
    <row r="2262" spans="1:28" s="171" customFormat="1" ht="20.45">
      <c r="A2262" s="156"/>
      <c r="B2262" s="150" t="str">
        <f ca="1">IF(LEN(A2262)=0,"",INDEX('Smelter Look-up'!$A:$A,MATCH($A2262,'Smelter Look-up'!$E:$E,0)))</f>
        <v/>
      </c>
      <c r="C2262" s="153" t="str">
        <f ca="1">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 ca="1">IF(C2262="",NA(),MATCH($B2262&amp;$C2262,'Smelter Look-up'!$J:$J,0))</f>
        <v>#N/A</v>
      </c>
      <c r="X2262" s="171">
        <f t="shared" ca="1" si="105"/>
        <v>0</v>
      </c>
      <c r="AB2262" s="171" t="str">
        <f t="shared" ca="1" si="106"/>
        <v/>
      </c>
    </row>
    <row r="2263" spans="1:28" s="171" customFormat="1" ht="20.45">
      <c r="A2263" s="156"/>
      <c r="B2263" s="150" t="str">
        <f ca="1">IF(LEN(A2263)=0,"",INDEX('Smelter Look-up'!$A:$A,MATCH($A2263,'Smelter Look-up'!$E:$E,0)))</f>
        <v/>
      </c>
      <c r="C2263" s="153" t="str">
        <f ca="1">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 ca="1">IF(C2263="",NA(),MATCH($B2263&amp;$C2263,'Smelter Look-up'!$J:$J,0))</f>
        <v>#N/A</v>
      </c>
      <c r="X2263" s="171">
        <f t="shared" ca="1" si="105"/>
        <v>0</v>
      </c>
      <c r="AB2263" s="171" t="str">
        <f t="shared" ca="1" si="106"/>
        <v/>
      </c>
    </row>
    <row r="2264" spans="1:28" s="171" customFormat="1" ht="20.45">
      <c r="A2264" s="156"/>
      <c r="B2264" s="150" t="str">
        <f ca="1">IF(LEN(A2264)=0,"",INDEX('Smelter Look-up'!$A:$A,MATCH($A2264,'Smelter Look-up'!$E:$E,0)))</f>
        <v/>
      </c>
      <c r="C2264" s="153" t="str">
        <f ca="1">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 ca="1">IF(C2264="",NA(),MATCH($B2264&amp;$C2264,'Smelter Look-up'!$J:$J,0))</f>
        <v>#N/A</v>
      </c>
      <c r="X2264" s="171">
        <f t="shared" ca="1" si="105"/>
        <v>0</v>
      </c>
      <c r="AB2264" s="171" t="str">
        <f t="shared" ca="1" si="106"/>
        <v/>
      </c>
    </row>
    <row r="2265" spans="1:28" s="171" customFormat="1" ht="20.45">
      <c r="A2265" s="156"/>
      <c r="B2265" s="150" t="str">
        <f ca="1">IF(LEN(A2265)=0,"",INDEX('Smelter Look-up'!$A:$A,MATCH($A2265,'Smelter Look-up'!$E:$E,0)))</f>
        <v/>
      </c>
      <c r="C2265" s="153" t="str">
        <f ca="1">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 ca="1">IF(C2265="",NA(),MATCH($B2265&amp;$C2265,'Smelter Look-up'!$J:$J,0))</f>
        <v>#N/A</v>
      </c>
      <c r="X2265" s="171">
        <f t="shared" ca="1" si="105"/>
        <v>0</v>
      </c>
      <c r="AB2265" s="171" t="str">
        <f t="shared" ca="1" si="106"/>
        <v/>
      </c>
    </row>
    <row r="2266" spans="1:28" s="171" customFormat="1" ht="20.45">
      <c r="A2266" s="156"/>
      <c r="B2266" s="150" t="str">
        <f ca="1">IF(LEN(A2266)=0,"",INDEX('Smelter Look-up'!$A:$A,MATCH($A2266,'Smelter Look-up'!$E:$E,0)))</f>
        <v/>
      </c>
      <c r="C2266" s="153" t="str">
        <f ca="1">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 ca="1">IF(C2266="",NA(),MATCH($B2266&amp;$C2266,'Smelter Look-up'!$J:$J,0))</f>
        <v>#N/A</v>
      </c>
      <c r="X2266" s="171">
        <f t="shared" ca="1" si="105"/>
        <v>0</v>
      </c>
      <c r="AB2266" s="171" t="str">
        <f t="shared" ca="1" si="106"/>
        <v/>
      </c>
    </row>
    <row r="2267" spans="1:28" s="171" customFormat="1" ht="20.45">
      <c r="A2267" s="156"/>
      <c r="B2267" s="150" t="str">
        <f ca="1">IF(LEN(A2267)=0,"",INDEX('Smelter Look-up'!$A:$A,MATCH($A2267,'Smelter Look-up'!$E:$E,0)))</f>
        <v/>
      </c>
      <c r="C2267" s="153" t="str">
        <f ca="1">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 ca="1">IF(C2267="",NA(),MATCH($B2267&amp;$C2267,'Smelter Look-up'!$J:$J,0))</f>
        <v>#N/A</v>
      </c>
      <c r="X2267" s="171">
        <f t="shared" ca="1" si="105"/>
        <v>0</v>
      </c>
      <c r="AB2267" s="171" t="str">
        <f t="shared" ca="1" si="106"/>
        <v/>
      </c>
    </row>
    <row r="2268" spans="1:28" s="171" customFormat="1" ht="20.45">
      <c r="A2268" s="156"/>
      <c r="B2268" s="150" t="str">
        <f ca="1">IF(LEN(A2268)=0,"",INDEX('Smelter Look-up'!$A:$A,MATCH($A2268,'Smelter Look-up'!$E:$E,0)))</f>
        <v/>
      </c>
      <c r="C2268" s="153" t="str">
        <f ca="1">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 ca="1">IF(C2268="",NA(),MATCH($B2268&amp;$C2268,'Smelter Look-up'!$J:$J,0))</f>
        <v>#N/A</v>
      </c>
      <c r="X2268" s="171">
        <f t="shared" ca="1" si="105"/>
        <v>0</v>
      </c>
      <c r="AB2268" s="171" t="str">
        <f t="shared" ca="1" si="106"/>
        <v/>
      </c>
    </row>
    <row r="2269" spans="1:28" s="171" customFormat="1" ht="20.45">
      <c r="A2269" s="156"/>
      <c r="B2269" s="150" t="str">
        <f ca="1">IF(LEN(A2269)=0,"",INDEX('Smelter Look-up'!$A:$A,MATCH($A2269,'Smelter Look-up'!$E:$E,0)))</f>
        <v/>
      </c>
      <c r="C2269" s="153" t="str">
        <f ca="1">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 ca="1">IF(C2269="",NA(),MATCH($B2269&amp;$C2269,'Smelter Look-up'!$J:$J,0))</f>
        <v>#N/A</v>
      </c>
      <c r="X2269" s="171">
        <f t="shared" ca="1" si="105"/>
        <v>0</v>
      </c>
      <c r="AB2269" s="171" t="str">
        <f t="shared" ca="1" si="106"/>
        <v/>
      </c>
    </row>
    <row r="2270" spans="1:28" s="171" customFormat="1" ht="20.45">
      <c r="A2270" s="156"/>
      <c r="B2270" s="150" t="str">
        <f ca="1">IF(LEN(A2270)=0,"",INDEX('Smelter Look-up'!$A:$A,MATCH($A2270,'Smelter Look-up'!$E:$E,0)))</f>
        <v/>
      </c>
      <c r="C2270" s="153" t="str">
        <f ca="1">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 ca="1">IF(C2270="",NA(),MATCH($B2270&amp;$C2270,'Smelter Look-up'!$J:$J,0))</f>
        <v>#N/A</v>
      </c>
      <c r="X2270" s="171">
        <f t="shared" ca="1" si="105"/>
        <v>0</v>
      </c>
      <c r="AB2270" s="171" t="str">
        <f t="shared" ca="1" si="106"/>
        <v/>
      </c>
    </row>
    <row r="2271" spans="1:28" s="171" customFormat="1" ht="20.45">
      <c r="A2271" s="156"/>
      <c r="B2271" s="150" t="str">
        <f ca="1">IF(LEN(A2271)=0,"",INDEX('Smelter Look-up'!$A:$A,MATCH($A2271,'Smelter Look-up'!$E:$E,0)))</f>
        <v/>
      </c>
      <c r="C2271" s="153" t="str">
        <f ca="1">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 ca="1">IF(C2271="",NA(),MATCH($B2271&amp;$C2271,'Smelter Look-up'!$J:$J,0))</f>
        <v>#N/A</v>
      </c>
      <c r="X2271" s="171">
        <f t="shared" ca="1" si="105"/>
        <v>0</v>
      </c>
      <c r="AB2271" s="171" t="str">
        <f t="shared" ca="1" si="106"/>
        <v/>
      </c>
    </row>
    <row r="2272" spans="1:28" s="171" customFormat="1" ht="20.45">
      <c r="A2272" s="156"/>
      <c r="B2272" s="150" t="str">
        <f ca="1">IF(LEN(A2272)=0,"",INDEX('Smelter Look-up'!$A:$A,MATCH($A2272,'Smelter Look-up'!$E:$E,0)))</f>
        <v/>
      </c>
      <c r="C2272" s="153" t="str">
        <f ca="1">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 ca="1">IF(C2272="",NA(),MATCH($B2272&amp;$C2272,'Smelter Look-up'!$J:$J,0))</f>
        <v>#N/A</v>
      </c>
      <c r="X2272" s="171">
        <f t="shared" ca="1" si="105"/>
        <v>0</v>
      </c>
      <c r="AB2272" s="171" t="str">
        <f t="shared" ca="1" si="106"/>
        <v/>
      </c>
    </row>
    <row r="2273" spans="1:28" s="171" customFormat="1" ht="20.45">
      <c r="A2273" s="156"/>
      <c r="B2273" s="150" t="str">
        <f ca="1">IF(LEN(A2273)=0,"",INDEX('Smelter Look-up'!$A:$A,MATCH($A2273,'Smelter Look-up'!$E:$E,0)))</f>
        <v/>
      </c>
      <c r="C2273" s="153" t="str">
        <f ca="1">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 ca="1">IF(C2273="",NA(),MATCH($B2273&amp;$C2273,'Smelter Look-up'!$J:$J,0))</f>
        <v>#N/A</v>
      </c>
      <c r="X2273" s="171">
        <f t="shared" ca="1" si="105"/>
        <v>0</v>
      </c>
      <c r="AB2273" s="171" t="str">
        <f t="shared" ca="1" si="106"/>
        <v/>
      </c>
    </row>
    <row r="2274" spans="1:28" s="171" customFormat="1" ht="20.45">
      <c r="A2274" s="156"/>
      <c r="B2274" s="150" t="str">
        <f ca="1">IF(LEN(A2274)=0,"",INDEX('Smelter Look-up'!$A:$A,MATCH($A2274,'Smelter Look-up'!$E:$E,0)))</f>
        <v/>
      </c>
      <c r="C2274" s="153" t="str">
        <f ca="1">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 ca="1">IF(C2274="",NA(),MATCH($B2274&amp;$C2274,'Smelter Look-up'!$J:$J,0))</f>
        <v>#N/A</v>
      </c>
      <c r="X2274" s="171">
        <f t="shared" ca="1" si="105"/>
        <v>0</v>
      </c>
      <c r="AB2274" s="171" t="str">
        <f t="shared" ca="1" si="106"/>
        <v/>
      </c>
    </row>
    <row r="2275" spans="1:28" s="171" customFormat="1" ht="20.45">
      <c r="A2275" s="156"/>
      <c r="B2275" s="150" t="str">
        <f ca="1">IF(LEN(A2275)=0,"",INDEX('Smelter Look-up'!$A:$A,MATCH($A2275,'Smelter Look-up'!$E:$E,0)))</f>
        <v/>
      </c>
      <c r="C2275" s="153" t="str">
        <f ca="1">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 ca="1">IF(C2275="",NA(),MATCH($B2275&amp;$C2275,'Smelter Look-up'!$J:$J,0))</f>
        <v>#N/A</v>
      </c>
      <c r="X2275" s="171">
        <f t="shared" ca="1" si="105"/>
        <v>0</v>
      </c>
      <c r="AB2275" s="171" t="str">
        <f t="shared" ca="1" si="106"/>
        <v/>
      </c>
    </row>
    <row r="2276" spans="1:28" s="171" customFormat="1" ht="20.45">
      <c r="A2276" s="156"/>
      <c r="B2276" s="150" t="str">
        <f ca="1">IF(LEN(A2276)=0,"",INDEX('Smelter Look-up'!$A:$A,MATCH($A2276,'Smelter Look-up'!$E:$E,0)))</f>
        <v/>
      </c>
      <c r="C2276" s="153" t="str">
        <f ca="1">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 ca="1">IF(C2276="",NA(),MATCH($B2276&amp;$C2276,'Smelter Look-up'!$J:$J,0))</f>
        <v>#N/A</v>
      </c>
      <c r="X2276" s="171">
        <f t="shared" ca="1" si="105"/>
        <v>0</v>
      </c>
      <c r="AB2276" s="171" t="str">
        <f t="shared" ca="1" si="106"/>
        <v/>
      </c>
    </row>
    <row r="2277" spans="1:28" s="171" customFormat="1" ht="20.45">
      <c r="A2277" s="156"/>
      <c r="B2277" s="150" t="str">
        <f ca="1">IF(LEN(A2277)=0,"",INDEX('Smelter Look-up'!$A:$A,MATCH($A2277,'Smelter Look-up'!$E:$E,0)))</f>
        <v/>
      </c>
      <c r="C2277" s="153" t="str">
        <f ca="1">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 ca="1">IF(C2277="",NA(),MATCH($B2277&amp;$C2277,'Smelter Look-up'!$J:$J,0))</f>
        <v>#N/A</v>
      </c>
      <c r="X2277" s="171">
        <f t="shared" ca="1" si="105"/>
        <v>0</v>
      </c>
      <c r="AB2277" s="171" t="str">
        <f t="shared" ca="1" si="106"/>
        <v/>
      </c>
    </row>
    <row r="2278" spans="1:28" s="171" customFormat="1" ht="20.45">
      <c r="A2278" s="156"/>
      <c r="B2278" s="150" t="str">
        <f ca="1">IF(LEN(A2278)=0,"",INDEX('Smelter Look-up'!$A:$A,MATCH($A2278,'Smelter Look-up'!$E:$E,0)))</f>
        <v/>
      </c>
      <c r="C2278" s="153" t="str">
        <f ca="1">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 ca="1">IF(C2278="",NA(),MATCH($B2278&amp;$C2278,'Smelter Look-up'!$J:$J,0))</f>
        <v>#N/A</v>
      </c>
      <c r="X2278" s="171">
        <f t="shared" ca="1" si="105"/>
        <v>0</v>
      </c>
      <c r="AB2278" s="171" t="str">
        <f t="shared" ca="1" si="106"/>
        <v/>
      </c>
    </row>
    <row r="2279" spans="1:28" s="171" customFormat="1" ht="20.45">
      <c r="A2279" s="156"/>
      <c r="B2279" s="150" t="str">
        <f ca="1">IF(LEN(A2279)=0,"",INDEX('Smelter Look-up'!$A:$A,MATCH($A2279,'Smelter Look-up'!$E:$E,0)))</f>
        <v/>
      </c>
      <c r="C2279" s="153" t="str">
        <f ca="1">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 ca="1">IF(C2279="",NA(),MATCH($B2279&amp;$C2279,'Smelter Look-up'!$J:$J,0))</f>
        <v>#N/A</v>
      </c>
      <c r="X2279" s="171">
        <f t="shared" ca="1" si="105"/>
        <v>0</v>
      </c>
      <c r="AB2279" s="171" t="str">
        <f t="shared" ca="1" si="106"/>
        <v/>
      </c>
    </row>
    <row r="2280" spans="1:28" s="171" customFormat="1" ht="20.45">
      <c r="A2280" s="156"/>
      <c r="B2280" s="150" t="str">
        <f ca="1">IF(LEN(A2280)=0,"",INDEX('Smelter Look-up'!$A:$A,MATCH($A2280,'Smelter Look-up'!$E:$E,0)))</f>
        <v/>
      </c>
      <c r="C2280" s="153" t="str">
        <f ca="1">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 ca="1">IF(C2280="",NA(),MATCH($B2280&amp;$C2280,'Smelter Look-up'!$J:$J,0))</f>
        <v>#N/A</v>
      </c>
      <c r="X2280" s="171">
        <f t="shared" ca="1" si="105"/>
        <v>0</v>
      </c>
      <c r="AB2280" s="171" t="str">
        <f t="shared" ca="1" si="106"/>
        <v/>
      </c>
    </row>
    <row r="2281" spans="1:28" s="171" customFormat="1" ht="20.45">
      <c r="A2281" s="156"/>
      <c r="B2281" s="150" t="str">
        <f ca="1">IF(LEN(A2281)=0,"",INDEX('Smelter Look-up'!$A:$A,MATCH($A2281,'Smelter Look-up'!$E:$E,0)))</f>
        <v/>
      </c>
      <c r="C2281" s="153" t="str">
        <f ca="1">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 ca="1">IF(C2281="",NA(),MATCH($B2281&amp;$C2281,'Smelter Look-up'!$J:$J,0))</f>
        <v>#N/A</v>
      </c>
      <c r="X2281" s="171">
        <f t="shared" ca="1" si="105"/>
        <v>0</v>
      </c>
      <c r="AB2281" s="171" t="str">
        <f t="shared" ca="1" si="106"/>
        <v/>
      </c>
    </row>
    <row r="2282" spans="1:28" s="171" customFormat="1" ht="20.45">
      <c r="A2282" s="156"/>
      <c r="B2282" s="150" t="str">
        <f ca="1">IF(LEN(A2282)=0,"",INDEX('Smelter Look-up'!$A:$A,MATCH($A2282,'Smelter Look-up'!$E:$E,0)))</f>
        <v/>
      </c>
      <c r="C2282" s="153" t="str">
        <f ca="1">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 ca="1">IF(C2282="",NA(),MATCH($B2282&amp;$C2282,'Smelter Look-up'!$J:$J,0))</f>
        <v>#N/A</v>
      </c>
      <c r="X2282" s="171">
        <f t="shared" ca="1" si="105"/>
        <v>0</v>
      </c>
      <c r="AB2282" s="171" t="str">
        <f t="shared" ca="1" si="106"/>
        <v/>
      </c>
    </row>
    <row r="2283" spans="1:28" s="171" customFormat="1" ht="20.45">
      <c r="A2283" s="156"/>
      <c r="B2283" s="150" t="str">
        <f ca="1">IF(LEN(A2283)=0,"",INDEX('Smelter Look-up'!$A:$A,MATCH($A2283,'Smelter Look-up'!$E:$E,0)))</f>
        <v/>
      </c>
      <c r="C2283" s="153" t="str">
        <f ca="1">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 ca="1">IF(C2283="",NA(),MATCH($B2283&amp;$C2283,'Smelter Look-up'!$J:$J,0))</f>
        <v>#N/A</v>
      </c>
      <c r="X2283" s="171">
        <f t="shared" ca="1" si="105"/>
        <v>0</v>
      </c>
      <c r="AB2283" s="171" t="str">
        <f t="shared" ca="1" si="106"/>
        <v/>
      </c>
    </row>
    <row r="2284" spans="1:28" s="171" customFormat="1" ht="20.45">
      <c r="A2284" s="156"/>
      <c r="B2284" s="150" t="str">
        <f ca="1">IF(LEN(A2284)=0,"",INDEX('Smelter Look-up'!$A:$A,MATCH($A2284,'Smelter Look-up'!$E:$E,0)))</f>
        <v/>
      </c>
      <c r="C2284" s="153" t="str">
        <f ca="1">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 ca="1">IF(C2284="",NA(),MATCH($B2284&amp;$C2284,'Smelter Look-up'!$J:$J,0))</f>
        <v>#N/A</v>
      </c>
      <c r="X2284" s="171">
        <f t="shared" ca="1" si="105"/>
        <v>0</v>
      </c>
      <c r="AB2284" s="171" t="str">
        <f t="shared" ca="1" si="106"/>
        <v/>
      </c>
    </row>
    <row r="2285" spans="1:28" s="171" customFormat="1" ht="20.45">
      <c r="A2285" s="156"/>
      <c r="B2285" s="150" t="str">
        <f ca="1">IF(LEN(A2285)=0,"",INDEX('Smelter Look-up'!$A:$A,MATCH($A2285,'Smelter Look-up'!$E:$E,0)))</f>
        <v/>
      </c>
      <c r="C2285" s="153" t="str">
        <f ca="1">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 ca="1">IF(C2285="",NA(),MATCH($B2285&amp;$C2285,'Smelter Look-up'!$J:$J,0))</f>
        <v>#N/A</v>
      </c>
      <c r="X2285" s="171">
        <f t="shared" ca="1" si="105"/>
        <v>0</v>
      </c>
      <c r="AB2285" s="171" t="str">
        <f t="shared" ca="1" si="106"/>
        <v/>
      </c>
    </row>
    <row r="2286" spans="1:28" s="171" customFormat="1" ht="20.45">
      <c r="A2286" s="156"/>
      <c r="B2286" s="150" t="str">
        <f ca="1">IF(LEN(A2286)=0,"",INDEX('Smelter Look-up'!$A:$A,MATCH($A2286,'Smelter Look-up'!$E:$E,0)))</f>
        <v/>
      </c>
      <c r="C2286" s="153" t="str">
        <f ca="1">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 ca="1">IF(C2286="",NA(),MATCH($B2286&amp;$C2286,'Smelter Look-up'!$J:$J,0))</f>
        <v>#N/A</v>
      </c>
      <c r="X2286" s="171">
        <f t="shared" ca="1" si="105"/>
        <v>0</v>
      </c>
      <c r="AB2286" s="171" t="str">
        <f t="shared" ca="1" si="106"/>
        <v/>
      </c>
    </row>
    <row r="2287" spans="1:28" s="171" customFormat="1" ht="20.45">
      <c r="A2287" s="156"/>
      <c r="B2287" s="150" t="str">
        <f ca="1">IF(LEN(A2287)=0,"",INDEX('Smelter Look-up'!$A:$A,MATCH($A2287,'Smelter Look-up'!$E:$E,0)))</f>
        <v/>
      </c>
      <c r="C2287" s="153" t="str">
        <f ca="1">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 ca="1">IF(C2287="",NA(),MATCH($B2287&amp;$C2287,'Smelter Look-up'!$J:$J,0))</f>
        <v>#N/A</v>
      </c>
      <c r="X2287" s="171">
        <f t="shared" ca="1" si="105"/>
        <v>0</v>
      </c>
      <c r="AB2287" s="171" t="str">
        <f t="shared" ca="1" si="106"/>
        <v/>
      </c>
    </row>
    <row r="2288" spans="1:28" s="171" customFormat="1" ht="20.45">
      <c r="A2288" s="156"/>
      <c r="B2288" s="150" t="str">
        <f ca="1">IF(LEN(A2288)=0,"",INDEX('Smelter Look-up'!$A:$A,MATCH($A2288,'Smelter Look-up'!$E:$E,0)))</f>
        <v/>
      </c>
      <c r="C2288" s="153" t="str">
        <f ca="1">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 ca="1">IF(C2288="",NA(),MATCH($B2288&amp;$C2288,'Smelter Look-up'!$J:$J,0))</f>
        <v>#N/A</v>
      </c>
      <c r="X2288" s="171">
        <f t="shared" ca="1" si="105"/>
        <v>0</v>
      </c>
      <c r="AB2288" s="171" t="str">
        <f t="shared" ca="1" si="106"/>
        <v/>
      </c>
    </row>
    <row r="2289" spans="1:28" s="171" customFormat="1" ht="20.45">
      <c r="A2289" s="156"/>
      <c r="B2289" s="150" t="str">
        <f ca="1">IF(LEN(A2289)=0,"",INDEX('Smelter Look-up'!$A:$A,MATCH($A2289,'Smelter Look-up'!$E:$E,0)))</f>
        <v/>
      </c>
      <c r="C2289" s="153" t="str">
        <f ca="1">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 ca="1">IF(C2289="",NA(),MATCH($B2289&amp;$C2289,'Smelter Look-up'!$J:$J,0))</f>
        <v>#N/A</v>
      </c>
      <c r="X2289" s="171">
        <f t="shared" ca="1" si="105"/>
        <v>0</v>
      </c>
      <c r="AB2289" s="171" t="str">
        <f t="shared" ca="1" si="106"/>
        <v/>
      </c>
    </row>
    <row r="2290" spans="1:28" s="171" customFormat="1" ht="20.45">
      <c r="A2290" s="156"/>
      <c r="B2290" s="150" t="str">
        <f ca="1">IF(LEN(A2290)=0,"",INDEX('Smelter Look-up'!$A:$A,MATCH($A2290,'Smelter Look-up'!$E:$E,0)))</f>
        <v/>
      </c>
      <c r="C2290" s="153" t="str">
        <f ca="1">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 ca="1">IF(C2290="",NA(),MATCH($B2290&amp;$C2290,'Smelter Look-up'!$J:$J,0))</f>
        <v>#N/A</v>
      </c>
      <c r="X2290" s="171">
        <f t="shared" ca="1" si="105"/>
        <v>0</v>
      </c>
      <c r="AB2290" s="171" t="str">
        <f t="shared" ca="1" si="106"/>
        <v/>
      </c>
    </row>
    <row r="2291" spans="1:28" s="171" customFormat="1" ht="20.45">
      <c r="A2291" s="156"/>
      <c r="B2291" s="150" t="str">
        <f ca="1">IF(LEN(A2291)=0,"",INDEX('Smelter Look-up'!$A:$A,MATCH($A2291,'Smelter Look-up'!$E:$E,0)))</f>
        <v/>
      </c>
      <c r="C2291" s="153" t="str">
        <f ca="1">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 ca="1">IF(C2291="",NA(),MATCH($B2291&amp;$C2291,'Smelter Look-up'!$J:$J,0))</f>
        <v>#N/A</v>
      </c>
      <c r="X2291" s="171">
        <f t="shared" ca="1" si="105"/>
        <v>0</v>
      </c>
      <c r="AB2291" s="171" t="str">
        <f t="shared" ca="1" si="106"/>
        <v/>
      </c>
    </row>
    <row r="2292" spans="1:28" s="171" customFormat="1" ht="20.45">
      <c r="A2292" s="156"/>
      <c r="B2292" s="150" t="str">
        <f ca="1">IF(LEN(A2292)=0,"",INDEX('Smelter Look-up'!$A:$A,MATCH($A2292,'Smelter Look-up'!$E:$E,0)))</f>
        <v/>
      </c>
      <c r="C2292" s="153" t="str">
        <f ca="1">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 ca="1">IF(C2292="",NA(),MATCH($B2292&amp;$C2292,'Smelter Look-up'!$J:$J,0))</f>
        <v>#N/A</v>
      </c>
      <c r="X2292" s="171">
        <f t="shared" ca="1" si="105"/>
        <v>0</v>
      </c>
      <c r="AB2292" s="171" t="str">
        <f t="shared" ca="1" si="106"/>
        <v/>
      </c>
    </row>
    <row r="2293" spans="1:28" s="171" customFormat="1" ht="20.45">
      <c r="A2293" s="156"/>
      <c r="B2293" s="150" t="str">
        <f ca="1">IF(LEN(A2293)=0,"",INDEX('Smelter Look-up'!$A:$A,MATCH($A2293,'Smelter Look-up'!$E:$E,0)))</f>
        <v/>
      </c>
      <c r="C2293" s="153" t="str">
        <f ca="1">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 ca="1">IF(C2293="",NA(),MATCH($B2293&amp;$C2293,'Smelter Look-up'!$J:$J,0))</f>
        <v>#N/A</v>
      </c>
      <c r="X2293" s="171">
        <f t="shared" ca="1" si="105"/>
        <v>0</v>
      </c>
      <c r="AB2293" s="171" t="str">
        <f t="shared" ca="1" si="106"/>
        <v/>
      </c>
    </row>
    <row r="2294" spans="1:28" s="171" customFormat="1" ht="20.45">
      <c r="A2294" s="156"/>
      <c r="B2294" s="150" t="str">
        <f ca="1">IF(LEN(A2294)=0,"",INDEX('Smelter Look-up'!$A:$A,MATCH($A2294,'Smelter Look-up'!$E:$E,0)))</f>
        <v/>
      </c>
      <c r="C2294" s="153" t="str">
        <f ca="1">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 ca="1">IF(C2294="",NA(),MATCH($B2294&amp;$C2294,'Smelter Look-up'!$J:$J,0))</f>
        <v>#N/A</v>
      </c>
      <c r="X2294" s="171">
        <f t="shared" ca="1" si="105"/>
        <v>0</v>
      </c>
      <c r="AB2294" s="171" t="str">
        <f t="shared" ca="1" si="106"/>
        <v/>
      </c>
    </row>
    <row r="2295" spans="1:28" s="171" customFormat="1" ht="20.45">
      <c r="A2295" s="156"/>
      <c r="B2295" s="150" t="str">
        <f ca="1">IF(LEN(A2295)=0,"",INDEX('Smelter Look-up'!$A:$A,MATCH($A2295,'Smelter Look-up'!$E:$E,0)))</f>
        <v/>
      </c>
      <c r="C2295" s="153" t="str">
        <f ca="1">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 ca="1">IF(C2295="",NA(),MATCH($B2295&amp;$C2295,'Smelter Look-up'!$J:$J,0))</f>
        <v>#N/A</v>
      </c>
      <c r="X2295" s="171">
        <f t="shared" ca="1" si="105"/>
        <v>0</v>
      </c>
      <c r="AB2295" s="171" t="str">
        <f t="shared" ca="1" si="106"/>
        <v/>
      </c>
    </row>
    <row r="2296" spans="1:28" s="171" customFormat="1" ht="20.45">
      <c r="A2296" s="156"/>
      <c r="B2296" s="150" t="str">
        <f ca="1">IF(LEN(A2296)=0,"",INDEX('Smelter Look-up'!$A:$A,MATCH($A2296,'Smelter Look-up'!$E:$E,0)))</f>
        <v/>
      </c>
      <c r="C2296" s="153" t="str">
        <f ca="1">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 ca="1">IF(C2296="",NA(),MATCH($B2296&amp;$C2296,'Smelter Look-up'!$J:$J,0))</f>
        <v>#N/A</v>
      </c>
      <c r="X2296" s="171">
        <f t="shared" ca="1" si="105"/>
        <v>0</v>
      </c>
      <c r="AB2296" s="171" t="str">
        <f t="shared" ca="1" si="106"/>
        <v/>
      </c>
    </row>
    <row r="2297" spans="1:28" s="171" customFormat="1" ht="20.45">
      <c r="A2297" s="156"/>
      <c r="B2297" s="150" t="str">
        <f ca="1">IF(LEN(A2297)=0,"",INDEX('Smelter Look-up'!$A:$A,MATCH($A2297,'Smelter Look-up'!$E:$E,0)))</f>
        <v/>
      </c>
      <c r="C2297" s="153" t="str">
        <f ca="1">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 ca="1">IF(C2297="",NA(),MATCH($B2297&amp;$C2297,'Smelter Look-up'!$J:$J,0))</f>
        <v>#N/A</v>
      </c>
      <c r="X2297" s="171">
        <f t="shared" ca="1" si="105"/>
        <v>0</v>
      </c>
      <c r="AB2297" s="171" t="str">
        <f t="shared" ca="1" si="106"/>
        <v/>
      </c>
    </row>
    <row r="2298" spans="1:28" s="171" customFormat="1" ht="20.45">
      <c r="A2298" s="156"/>
      <c r="B2298" s="150" t="str">
        <f ca="1">IF(LEN(A2298)=0,"",INDEX('Smelter Look-up'!$A:$A,MATCH($A2298,'Smelter Look-up'!$E:$E,0)))</f>
        <v/>
      </c>
      <c r="C2298" s="153" t="str">
        <f ca="1">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 ca="1">IF(C2298="",NA(),MATCH($B2298&amp;$C2298,'Smelter Look-up'!$J:$J,0))</f>
        <v>#N/A</v>
      </c>
      <c r="X2298" s="171">
        <f t="shared" ca="1" si="105"/>
        <v>0</v>
      </c>
      <c r="AB2298" s="171" t="str">
        <f t="shared" ca="1" si="106"/>
        <v/>
      </c>
    </row>
    <row r="2299" spans="1:28" s="171" customFormat="1" ht="20.45">
      <c r="A2299" s="156"/>
      <c r="B2299" s="150" t="str">
        <f ca="1">IF(LEN(A2299)=0,"",INDEX('Smelter Look-up'!$A:$A,MATCH($A2299,'Smelter Look-up'!$E:$E,0)))</f>
        <v/>
      </c>
      <c r="C2299" s="153" t="str">
        <f ca="1">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 ca="1">IF(C2299="",NA(),MATCH($B2299&amp;$C2299,'Smelter Look-up'!$J:$J,0))</f>
        <v>#N/A</v>
      </c>
      <c r="X2299" s="171">
        <f t="shared" ca="1" si="105"/>
        <v>0</v>
      </c>
      <c r="AB2299" s="171" t="str">
        <f t="shared" ca="1" si="106"/>
        <v/>
      </c>
    </row>
    <row r="2300" spans="1:28" s="171" customFormat="1" ht="20.45">
      <c r="A2300" s="156"/>
      <c r="B2300" s="150" t="str">
        <f ca="1">IF(LEN(A2300)=0,"",INDEX('Smelter Look-up'!$A:$A,MATCH($A2300,'Smelter Look-up'!$E:$E,0)))</f>
        <v/>
      </c>
      <c r="C2300" s="153" t="str">
        <f ca="1">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 ca="1">IF(C2300="",NA(),MATCH($B2300&amp;$C2300,'Smelter Look-up'!$J:$J,0))</f>
        <v>#N/A</v>
      </c>
      <c r="X2300" s="171">
        <f t="shared" ca="1" si="105"/>
        <v>0</v>
      </c>
      <c r="AB2300" s="171" t="str">
        <f t="shared" ca="1" si="106"/>
        <v/>
      </c>
    </row>
    <row r="2301" spans="1:28" s="171" customFormat="1" ht="20.45">
      <c r="A2301" s="156"/>
      <c r="B2301" s="150" t="str">
        <f ca="1">IF(LEN(A2301)=0,"",INDEX('Smelter Look-up'!$A:$A,MATCH($A2301,'Smelter Look-up'!$E:$E,0)))</f>
        <v/>
      </c>
      <c r="C2301" s="153" t="str">
        <f ca="1">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 ca="1">IF(C2301="",NA(),MATCH($B2301&amp;$C2301,'Smelter Look-up'!$J:$J,0))</f>
        <v>#N/A</v>
      </c>
      <c r="X2301" s="171">
        <f t="shared" ca="1" si="105"/>
        <v>0</v>
      </c>
      <c r="AB2301" s="171" t="str">
        <f t="shared" ca="1" si="106"/>
        <v/>
      </c>
    </row>
    <row r="2302" spans="1:28" s="171" customFormat="1" ht="20.45">
      <c r="A2302" s="156"/>
      <c r="B2302" s="150" t="str">
        <f ca="1">IF(LEN(A2302)=0,"",INDEX('Smelter Look-up'!$A:$A,MATCH($A2302,'Smelter Look-up'!$E:$E,0)))</f>
        <v/>
      </c>
      <c r="C2302" s="153" t="str">
        <f ca="1">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 ca="1">IF(C2302="",NA(),MATCH($B2302&amp;$C2302,'Smelter Look-up'!$J:$J,0))</f>
        <v>#N/A</v>
      </c>
      <c r="X2302" s="171">
        <f t="shared" ca="1" si="105"/>
        <v>0</v>
      </c>
      <c r="AB2302" s="171" t="str">
        <f t="shared" ca="1" si="106"/>
        <v/>
      </c>
    </row>
    <row r="2303" spans="1:28" s="171" customFormat="1" ht="20.45">
      <c r="A2303" s="156"/>
      <c r="B2303" s="150" t="str">
        <f ca="1">IF(LEN(A2303)=0,"",INDEX('Smelter Look-up'!$A:$A,MATCH($A2303,'Smelter Look-up'!$E:$E,0)))</f>
        <v/>
      </c>
      <c r="C2303" s="153" t="str">
        <f ca="1">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 ca="1">IF(C2303="",NA(),MATCH($B2303&amp;$C2303,'Smelter Look-up'!$J:$J,0))</f>
        <v>#N/A</v>
      </c>
      <c r="X2303" s="171">
        <f t="shared" ref="X2303:X2366" ca="1" si="108">IF(AND(C2303="Smelter not listed",OR(LEN(D2303)=0,LEN(E2303)=0)),1,0)</f>
        <v>0</v>
      </c>
      <c r="AB2303" s="171" t="str">
        <f t="shared" ref="AB2303:AB2366" ca="1" si="109">B2303&amp;C2303</f>
        <v/>
      </c>
    </row>
    <row r="2304" spans="1:28" s="171" customFormat="1" ht="20.45">
      <c r="A2304" s="156"/>
      <c r="B2304" s="150" t="str">
        <f ca="1">IF(LEN(A2304)=0,"",INDEX('Smelter Look-up'!$A:$A,MATCH($A2304,'Smelter Look-up'!$E:$E,0)))</f>
        <v/>
      </c>
      <c r="C2304" s="153" t="str">
        <f ca="1">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 ca="1">IF(C2304="",NA(),MATCH($B2304&amp;$C2304,'Smelter Look-up'!$J:$J,0))</f>
        <v>#N/A</v>
      </c>
      <c r="X2304" s="171">
        <f t="shared" ca="1" si="108"/>
        <v>0</v>
      </c>
      <c r="AB2304" s="171" t="str">
        <f t="shared" ca="1" si="109"/>
        <v/>
      </c>
    </row>
    <row r="2305" spans="1:28" s="171" customFormat="1" ht="20.45">
      <c r="A2305" s="156"/>
      <c r="B2305" s="150" t="str">
        <f ca="1">IF(LEN(A2305)=0,"",INDEX('Smelter Look-up'!$A:$A,MATCH($A2305,'Smelter Look-up'!$E:$E,0)))</f>
        <v/>
      </c>
      <c r="C2305" s="153" t="str">
        <f ca="1">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 ca="1">IF(C2305="",NA(),MATCH($B2305&amp;$C2305,'Smelter Look-up'!$J:$J,0))</f>
        <v>#N/A</v>
      </c>
      <c r="X2305" s="171">
        <f t="shared" ca="1" si="108"/>
        <v>0</v>
      </c>
      <c r="AB2305" s="171" t="str">
        <f t="shared" ca="1" si="109"/>
        <v/>
      </c>
    </row>
    <row r="2306" spans="1:28" s="171" customFormat="1" ht="20.45">
      <c r="A2306" s="156"/>
      <c r="B2306" s="150" t="str">
        <f ca="1">IF(LEN(A2306)=0,"",INDEX('Smelter Look-up'!$A:$A,MATCH($A2306,'Smelter Look-up'!$E:$E,0)))</f>
        <v/>
      </c>
      <c r="C2306" s="153" t="str">
        <f ca="1">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 ca="1">IF(C2306="",NA(),MATCH($B2306&amp;$C2306,'Smelter Look-up'!$J:$J,0))</f>
        <v>#N/A</v>
      </c>
      <c r="X2306" s="171">
        <f t="shared" ca="1" si="108"/>
        <v>0</v>
      </c>
      <c r="AB2306" s="171" t="str">
        <f t="shared" ca="1" si="109"/>
        <v/>
      </c>
    </row>
    <row r="2307" spans="1:28" s="171" customFormat="1" ht="20.45">
      <c r="A2307" s="156"/>
      <c r="B2307" s="150" t="str">
        <f ca="1">IF(LEN(A2307)=0,"",INDEX('Smelter Look-up'!$A:$A,MATCH($A2307,'Smelter Look-up'!$E:$E,0)))</f>
        <v/>
      </c>
      <c r="C2307" s="153" t="str">
        <f ca="1">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 ca="1">IF(C2307="",NA(),MATCH($B2307&amp;$C2307,'Smelter Look-up'!$J:$J,0))</f>
        <v>#N/A</v>
      </c>
      <c r="X2307" s="171">
        <f t="shared" ca="1" si="108"/>
        <v>0</v>
      </c>
      <c r="AB2307" s="171" t="str">
        <f t="shared" ca="1" si="109"/>
        <v/>
      </c>
    </row>
    <row r="2308" spans="1:28" s="171" customFormat="1" ht="20.45">
      <c r="A2308" s="156"/>
      <c r="B2308" s="150" t="str">
        <f ca="1">IF(LEN(A2308)=0,"",INDEX('Smelter Look-up'!$A:$A,MATCH($A2308,'Smelter Look-up'!$E:$E,0)))</f>
        <v/>
      </c>
      <c r="C2308" s="153" t="str">
        <f ca="1">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 ca="1">IF(C2308="",NA(),MATCH($B2308&amp;$C2308,'Smelter Look-up'!$J:$J,0))</f>
        <v>#N/A</v>
      </c>
      <c r="X2308" s="171">
        <f t="shared" ca="1" si="108"/>
        <v>0</v>
      </c>
      <c r="AB2308" s="171" t="str">
        <f t="shared" ca="1" si="109"/>
        <v/>
      </c>
    </row>
    <row r="2309" spans="1:28" s="171" customFormat="1" ht="20.45">
      <c r="A2309" s="156"/>
      <c r="B2309" s="150" t="str">
        <f ca="1">IF(LEN(A2309)=0,"",INDEX('Smelter Look-up'!$A:$A,MATCH($A2309,'Smelter Look-up'!$E:$E,0)))</f>
        <v/>
      </c>
      <c r="C2309" s="153" t="str">
        <f ca="1">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 ca="1">IF(C2309="",NA(),MATCH($B2309&amp;$C2309,'Smelter Look-up'!$J:$J,0))</f>
        <v>#N/A</v>
      </c>
      <c r="X2309" s="171">
        <f t="shared" ca="1" si="108"/>
        <v>0</v>
      </c>
      <c r="AB2309" s="171" t="str">
        <f t="shared" ca="1" si="109"/>
        <v/>
      </c>
    </row>
    <row r="2310" spans="1:28" s="171" customFormat="1" ht="20.45">
      <c r="A2310" s="156"/>
      <c r="B2310" s="150" t="str">
        <f ca="1">IF(LEN(A2310)=0,"",INDEX('Smelter Look-up'!$A:$A,MATCH($A2310,'Smelter Look-up'!$E:$E,0)))</f>
        <v/>
      </c>
      <c r="C2310" s="153" t="str">
        <f ca="1">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 ca="1">IF(C2310="",NA(),MATCH($B2310&amp;$C2310,'Smelter Look-up'!$J:$J,0))</f>
        <v>#N/A</v>
      </c>
      <c r="X2310" s="171">
        <f t="shared" ca="1" si="108"/>
        <v>0</v>
      </c>
      <c r="AB2310" s="171" t="str">
        <f t="shared" ca="1" si="109"/>
        <v/>
      </c>
    </row>
    <row r="2311" spans="1:28" s="171" customFormat="1" ht="20.45">
      <c r="A2311" s="156"/>
      <c r="B2311" s="150" t="str">
        <f ca="1">IF(LEN(A2311)=0,"",INDEX('Smelter Look-up'!$A:$A,MATCH($A2311,'Smelter Look-up'!$E:$E,0)))</f>
        <v/>
      </c>
      <c r="C2311" s="153" t="str">
        <f ca="1">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 ca="1">IF(C2311="",NA(),MATCH($B2311&amp;$C2311,'Smelter Look-up'!$J:$J,0))</f>
        <v>#N/A</v>
      </c>
      <c r="X2311" s="171">
        <f t="shared" ca="1" si="108"/>
        <v>0</v>
      </c>
      <c r="AB2311" s="171" t="str">
        <f t="shared" ca="1" si="109"/>
        <v/>
      </c>
    </row>
    <row r="2312" spans="1:28" s="171" customFormat="1" ht="20.45">
      <c r="A2312" s="156"/>
      <c r="B2312" s="150" t="str">
        <f ca="1">IF(LEN(A2312)=0,"",INDEX('Smelter Look-up'!$A:$A,MATCH($A2312,'Smelter Look-up'!$E:$E,0)))</f>
        <v/>
      </c>
      <c r="C2312" s="153" t="str">
        <f ca="1">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 ca="1">IF(C2312="",NA(),MATCH($B2312&amp;$C2312,'Smelter Look-up'!$J:$J,0))</f>
        <v>#N/A</v>
      </c>
      <c r="X2312" s="171">
        <f t="shared" ca="1" si="108"/>
        <v>0</v>
      </c>
      <c r="AB2312" s="171" t="str">
        <f t="shared" ca="1" si="109"/>
        <v/>
      </c>
    </row>
    <row r="2313" spans="1:28" s="171" customFormat="1" ht="20.45">
      <c r="A2313" s="156"/>
      <c r="B2313" s="150" t="str">
        <f ca="1">IF(LEN(A2313)=0,"",INDEX('Smelter Look-up'!$A:$A,MATCH($A2313,'Smelter Look-up'!$E:$E,0)))</f>
        <v/>
      </c>
      <c r="C2313" s="153" t="str">
        <f ca="1">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 ca="1">IF(C2313="",NA(),MATCH($B2313&amp;$C2313,'Smelter Look-up'!$J:$J,0))</f>
        <v>#N/A</v>
      </c>
      <c r="X2313" s="171">
        <f t="shared" ca="1" si="108"/>
        <v>0</v>
      </c>
      <c r="AB2313" s="171" t="str">
        <f t="shared" ca="1" si="109"/>
        <v/>
      </c>
    </row>
    <row r="2314" spans="1:28" s="171" customFormat="1" ht="20.45">
      <c r="A2314" s="156"/>
      <c r="B2314" s="150" t="str">
        <f ca="1">IF(LEN(A2314)=0,"",INDEX('Smelter Look-up'!$A:$A,MATCH($A2314,'Smelter Look-up'!$E:$E,0)))</f>
        <v/>
      </c>
      <c r="C2314" s="153" t="str">
        <f ca="1">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 ca="1">IF(C2314="",NA(),MATCH($B2314&amp;$C2314,'Smelter Look-up'!$J:$J,0))</f>
        <v>#N/A</v>
      </c>
      <c r="X2314" s="171">
        <f t="shared" ca="1" si="108"/>
        <v>0</v>
      </c>
      <c r="AB2314" s="171" t="str">
        <f t="shared" ca="1" si="109"/>
        <v/>
      </c>
    </row>
    <row r="2315" spans="1:28" s="171" customFormat="1" ht="20.45">
      <c r="A2315" s="156"/>
      <c r="B2315" s="150" t="str">
        <f ca="1">IF(LEN(A2315)=0,"",INDEX('Smelter Look-up'!$A:$A,MATCH($A2315,'Smelter Look-up'!$E:$E,0)))</f>
        <v/>
      </c>
      <c r="C2315" s="153" t="str">
        <f ca="1">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 ca="1">IF(C2315="",NA(),MATCH($B2315&amp;$C2315,'Smelter Look-up'!$J:$J,0))</f>
        <v>#N/A</v>
      </c>
      <c r="X2315" s="171">
        <f t="shared" ca="1" si="108"/>
        <v>0</v>
      </c>
      <c r="AB2315" s="171" t="str">
        <f t="shared" ca="1" si="109"/>
        <v/>
      </c>
    </row>
    <row r="2316" spans="1:28" s="171" customFormat="1" ht="20.45">
      <c r="A2316" s="156"/>
      <c r="B2316" s="150" t="str">
        <f ca="1">IF(LEN(A2316)=0,"",INDEX('Smelter Look-up'!$A:$A,MATCH($A2316,'Smelter Look-up'!$E:$E,0)))</f>
        <v/>
      </c>
      <c r="C2316" s="153" t="str">
        <f ca="1">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 ca="1">IF(C2316="",NA(),MATCH($B2316&amp;$C2316,'Smelter Look-up'!$J:$J,0))</f>
        <v>#N/A</v>
      </c>
      <c r="X2316" s="171">
        <f t="shared" ca="1" si="108"/>
        <v>0</v>
      </c>
      <c r="AB2316" s="171" t="str">
        <f t="shared" ca="1" si="109"/>
        <v/>
      </c>
    </row>
    <row r="2317" spans="1:28" s="171" customFormat="1" ht="20.45">
      <c r="A2317" s="156"/>
      <c r="B2317" s="150" t="str">
        <f ca="1">IF(LEN(A2317)=0,"",INDEX('Smelter Look-up'!$A:$A,MATCH($A2317,'Smelter Look-up'!$E:$E,0)))</f>
        <v/>
      </c>
      <c r="C2317" s="153" t="str">
        <f ca="1">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 ca="1">IF(C2317="",NA(),MATCH($B2317&amp;$C2317,'Smelter Look-up'!$J:$J,0))</f>
        <v>#N/A</v>
      </c>
      <c r="X2317" s="171">
        <f t="shared" ca="1" si="108"/>
        <v>0</v>
      </c>
      <c r="AB2317" s="171" t="str">
        <f t="shared" ca="1" si="109"/>
        <v/>
      </c>
    </row>
    <row r="2318" spans="1:28" s="171" customFormat="1" ht="20.45">
      <c r="A2318" s="156"/>
      <c r="B2318" s="150" t="str">
        <f ca="1">IF(LEN(A2318)=0,"",INDEX('Smelter Look-up'!$A:$A,MATCH($A2318,'Smelter Look-up'!$E:$E,0)))</f>
        <v/>
      </c>
      <c r="C2318" s="153" t="str">
        <f ca="1">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 ca="1">IF(C2318="",NA(),MATCH($B2318&amp;$C2318,'Smelter Look-up'!$J:$J,0))</f>
        <v>#N/A</v>
      </c>
      <c r="X2318" s="171">
        <f t="shared" ca="1" si="108"/>
        <v>0</v>
      </c>
      <c r="AB2318" s="171" t="str">
        <f t="shared" ca="1" si="109"/>
        <v/>
      </c>
    </row>
    <row r="2319" spans="1:28" s="171" customFormat="1" ht="20.45">
      <c r="A2319" s="156"/>
      <c r="B2319" s="150" t="str">
        <f ca="1">IF(LEN(A2319)=0,"",INDEX('Smelter Look-up'!$A:$A,MATCH($A2319,'Smelter Look-up'!$E:$E,0)))</f>
        <v/>
      </c>
      <c r="C2319" s="153" t="str">
        <f ca="1">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 ca="1">IF(C2319="",NA(),MATCH($B2319&amp;$C2319,'Smelter Look-up'!$J:$J,0))</f>
        <v>#N/A</v>
      </c>
      <c r="X2319" s="171">
        <f t="shared" ca="1" si="108"/>
        <v>0</v>
      </c>
      <c r="AB2319" s="171" t="str">
        <f t="shared" ca="1" si="109"/>
        <v/>
      </c>
    </row>
    <row r="2320" spans="1:28" s="171" customFormat="1" ht="20.45">
      <c r="A2320" s="156"/>
      <c r="B2320" s="150" t="str">
        <f ca="1">IF(LEN(A2320)=0,"",INDEX('Smelter Look-up'!$A:$A,MATCH($A2320,'Smelter Look-up'!$E:$E,0)))</f>
        <v/>
      </c>
      <c r="C2320" s="153" t="str">
        <f ca="1">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 ca="1">IF(C2320="",NA(),MATCH($B2320&amp;$C2320,'Smelter Look-up'!$J:$J,0))</f>
        <v>#N/A</v>
      </c>
      <c r="X2320" s="171">
        <f t="shared" ca="1" si="108"/>
        <v>0</v>
      </c>
      <c r="AB2320" s="171" t="str">
        <f t="shared" ca="1" si="109"/>
        <v/>
      </c>
    </row>
    <row r="2321" spans="1:28" s="171" customFormat="1" ht="20.45">
      <c r="A2321" s="156"/>
      <c r="B2321" s="150" t="str">
        <f ca="1">IF(LEN(A2321)=0,"",INDEX('Smelter Look-up'!$A:$A,MATCH($A2321,'Smelter Look-up'!$E:$E,0)))</f>
        <v/>
      </c>
      <c r="C2321" s="153" t="str">
        <f ca="1">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 ca="1">IF(C2321="",NA(),MATCH($B2321&amp;$C2321,'Smelter Look-up'!$J:$J,0))</f>
        <v>#N/A</v>
      </c>
      <c r="X2321" s="171">
        <f t="shared" ca="1" si="108"/>
        <v>0</v>
      </c>
      <c r="AB2321" s="171" t="str">
        <f t="shared" ca="1" si="109"/>
        <v/>
      </c>
    </row>
    <row r="2322" spans="1:28" s="171" customFormat="1" ht="20.45">
      <c r="A2322" s="156"/>
      <c r="B2322" s="150" t="str">
        <f ca="1">IF(LEN(A2322)=0,"",INDEX('Smelter Look-up'!$A:$A,MATCH($A2322,'Smelter Look-up'!$E:$E,0)))</f>
        <v/>
      </c>
      <c r="C2322" s="153" t="str">
        <f ca="1">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 ca="1">IF(C2322="",NA(),MATCH($B2322&amp;$C2322,'Smelter Look-up'!$J:$J,0))</f>
        <v>#N/A</v>
      </c>
      <c r="X2322" s="171">
        <f t="shared" ca="1" si="108"/>
        <v>0</v>
      </c>
      <c r="AB2322" s="171" t="str">
        <f t="shared" ca="1" si="109"/>
        <v/>
      </c>
    </row>
    <row r="2323" spans="1:28" s="171" customFormat="1" ht="20.45">
      <c r="A2323" s="156"/>
      <c r="B2323" s="150" t="str">
        <f ca="1">IF(LEN(A2323)=0,"",INDEX('Smelter Look-up'!$A:$A,MATCH($A2323,'Smelter Look-up'!$E:$E,0)))</f>
        <v/>
      </c>
      <c r="C2323" s="153" t="str">
        <f ca="1">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 ca="1">IF(C2323="",NA(),MATCH($B2323&amp;$C2323,'Smelter Look-up'!$J:$J,0))</f>
        <v>#N/A</v>
      </c>
      <c r="X2323" s="171">
        <f t="shared" ca="1" si="108"/>
        <v>0</v>
      </c>
      <c r="AB2323" s="171" t="str">
        <f t="shared" ca="1" si="109"/>
        <v/>
      </c>
    </row>
    <row r="2324" spans="1:28" s="171" customFormat="1" ht="20.45">
      <c r="A2324" s="156"/>
      <c r="B2324" s="150" t="str">
        <f ca="1">IF(LEN(A2324)=0,"",INDEX('Smelter Look-up'!$A:$A,MATCH($A2324,'Smelter Look-up'!$E:$E,0)))</f>
        <v/>
      </c>
      <c r="C2324" s="153" t="str">
        <f ca="1">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 ca="1">IF(C2324="",NA(),MATCH($B2324&amp;$C2324,'Smelter Look-up'!$J:$J,0))</f>
        <v>#N/A</v>
      </c>
      <c r="X2324" s="171">
        <f t="shared" ca="1" si="108"/>
        <v>0</v>
      </c>
      <c r="AB2324" s="171" t="str">
        <f t="shared" ca="1" si="109"/>
        <v/>
      </c>
    </row>
    <row r="2325" spans="1:28" s="171" customFormat="1" ht="20.45">
      <c r="A2325" s="156"/>
      <c r="B2325" s="150" t="str">
        <f ca="1">IF(LEN(A2325)=0,"",INDEX('Smelter Look-up'!$A:$A,MATCH($A2325,'Smelter Look-up'!$E:$E,0)))</f>
        <v/>
      </c>
      <c r="C2325" s="153" t="str">
        <f ca="1">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 ca="1">IF(C2325="",NA(),MATCH($B2325&amp;$C2325,'Smelter Look-up'!$J:$J,0))</f>
        <v>#N/A</v>
      </c>
      <c r="X2325" s="171">
        <f t="shared" ca="1" si="108"/>
        <v>0</v>
      </c>
      <c r="AB2325" s="171" t="str">
        <f t="shared" ca="1" si="109"/>
        <v/>
      </c>
    </row>
    <row r="2326" spans="1:28" s="171" customFormat="1" ht="20.45">
      <c r="A2326" s="156"/>
      <c r="B2326" s="150" t="str">
        <f ca="1">IF(LEN(A2326)=0,"",INDEX('Smelter Look-up'!$A:$A,MATCH($A2326,'Smelter Look-up'!$E:$E,0)))</f>
        <v/>
      </c>
      <c r="C2326" s="153" t="str">
        <f ca="1">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 ca="1">IF(C2326="",NA(),MATCH($B2326&amp;$C2326,'Smelter Look-up'!$J:$J,0))</f>
        <v>#N/A</v>
      </c>
      <c r="X2326" s="171">
        <f t="shared" ca="1" si="108"/>
        <v>0</v>
      </c>
      <c r="AB2326" s="171" t="str">
        <f t="shared" ca="1" si="109"/>
        <v/>
      </c>
    </row>
    <row r="2327" spans="1:28" s="171" customFormat="1" ht="20.45">
      <c r="A2327" s="156"/>
      <c r="B2327" s="150" t="str">
        <f ca="1">IF(LEN(A2327)=0,"",INDEX('Smelter Look-up'!$A:$A,MATCH($A2327,'Smelter Look-up'!$E:$E,0)))</f>
        <v/>
      </c>
      <c r="C2327" s="153" t="str">
        <f ca="1">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 ca="1">IF(C2327="",NA(),MATCH($B2327&amp;$C2327,'Smelter Look-up'!$J:$J,0))</f>
        <v>#N/A</v>
      </c>
      <c r="X2327" s="171">
        <f t="shared" ca="1" si="108"/>
        <v>0</v>
      </c>
      <c r="AB2327" s="171" t="str">
        <f t="shared" ca="1" si="109"/>
        <v/>
      </c>
    </row>
    <row r="2328" spans="1:28" s="171" customFormat="1" ht="20.45">
      <c r="A2328" s="156"/>
      <c r="B2328" s="150" t="str">
        <f ca="1">IF(LEN(A2328)=0,"",INDEX('Smelter Look-up'!$A:$A,MATCH($A2328,'Smelter Look-up'!$E:$E,0)))</f>
        <v/>
      </c>
      <c r="C2328" s="153" t="str">
        <f ca="1">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 ca="1">IF(C2328="",NA(),MATCH($B2328&amp;$C2328,'Smelter Look-up'!$J:$J,0))</f>
        <v>#N/A</v>
      </c>
      <c r="X2328" s="171">
        <f t="shared" ca="1" si="108"/>
        <v>0</v>
      </c>
      <c r="AB2328" s="171" t="str">
        <f t="shared" ca="1" si="109"/>
        <v/>
      </c>
    </row>
    <row r="2329" spans="1:28" s="171" customFormat="1" ht="20.45">
      <c r="A2329" s="156"/>
      <c r="B2329" s="150" t="str">
        <f ca="1">IF(LEN(A2329)=0,"",INDEX('Smelter Look-up'!$A:$A,MATCH($A2329,'Smelter Look-up'!$E:$E,0)))</f>
        <v/>
      </c>
      <c r="C2329" s="153" t="str">
        <f ca="1">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 ca="1">IF(C2329="",NA(),MATCH($B2329&amp;$C2329,'Smelter Look-up'!$J:$J,0))</f>
        <v>#N/A</v>
      </c>
      <c r="X2329" s="171">
        <f t="shared" ca="1" si="108"/>
        <v>0</v>
      </c>
      <c r="AB2329" s="171" t="str">
        <f t="shared" ca="1" si="109"/>
        <v/>
      </c>
    </row>
    <row r="2330" spans="1:28" s="171" customFormat="1" ht="20.45">
      <c r="A2330" s="156"/>
      <c r="B2330" s="150" t="str">
        <f ca="1">IF(LEN(A2330)=0,"",INDEX('Smelter Look-up'!$A:$A,MATCH($A2330,'Smelter Look-up'!$E:$E,0)))</f>
        <v/>
      </c>
      <c r="C2330" s="153" t="str">
        <f ca="1">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 ca="1">IF(C2330="",NA(),MATCH($B2330&amp;$C2330,'Smelter Look-up'!$J:$J,0))</f>
        <v>#N/A</v>
      </c>
      <c r="X2330" s="171">
        <f t="shared" ca="1" si="108"/>
        <v>0</v>
      </c>
      <c r="AB2330" s="171" t="str">
        <f t="shared" ca="1" si="109"/>
        <v/>
      </c>
    </row>
    <row r="2331" spans="1:28" s="171" customFormat="1" ht="20.45">
      <c r="A2331" s="156"/>
      <c r="B2331" s="150" t="str">
        <f ca="1">IF(LEN(A2331)=0,"",INDEX('Smelter Look-up'!$A:$A,MATCH($A2331,'Smelter Look-up'!$E:$E,0)))</f>
        <v/>
      </c>
      <c r="C2331" s="153" t="str">
        <f ca="1">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 ca="1">IF(C2331="",NA(),MATCH($B2331&amp;$C2331,'Smelter Look-up'!$J:$J,0))</f>
        <v>#N/A</v>
      </c>
      <c r="X2331" s="171">
        <f t="shared" ca="1" si="108"/>
        <v>0</v>
      </c>
      <c r="AB2331" s="171" t="str">
        <f t="shared" ca="1" si="109"/>
        <v/>
      </c>
    </row>
    <row r="2332" spans="1:28" s="171" customFormat="1" ht="20.45">
      <c r="A2332" s="156"/>
      <c r="B2332" s="150" t="str">
        <f ca="1">IF(LEN(A2332)=0,"",INDEX('Smelter Look-up'!$A:$A,MATCH($A2332,'Smelter Look-up'!$E:$E,0)))</f>
        <v/>
      </c>
      <c r="C2332" s="153" t="str">
        <f ca="1">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 ca="1">IF(C2332="",NA(),MATCH($B2332&amp;$C2332,'Smelter Look-up'!$J:$J,0))</f>
        <v>#N/A</v>
      </c>
      <c r="X2332" s="171">
        <f t="shared" ca="1" si="108"/>
        <v>0</v>
      </c>
      <c r="AB2332" s="171" t="str">
        <f t="shared" ca="1" si="109"/>
        <v/>
      </c>
    </row>
    <row r="2333" spans="1:28" s="171" customFormat="1" ht="20.45">
      <c r="A2333" s="156"/>
      <c r="B2333" s="150" t="str">
        <f ca="1">IF(LEN(A2333)=0,"",INDEX('Smelter Look-up'!$A:$A,MATCH($A2333,'Smelter Look-up'!$E:$E,0)))</f>
        <v/>
      </c>
      <c r="C2333" s="153" t="str">
        <f ca="1">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 ca="1">IF(C2333="",NA(),MATCH($B2333&amp;$C2333,'Smelter Look-up'!$J:$J,0))</f>
        <v>#N/A</v>
      </c>
      <c r="X2333" s="171">
        <f t="shared" ca="1" si="108"/>
        <v>0</v>
      </c>
      <c r="AB2333" s="171" t="str">
        <f t="shared" ca="1" si="109"/>
        <v/>
      </c>
    </row>
    <row r="2334" spans="1:28" s="171" customFormat="1" ht="20.45">
      <c r="A2334" s="156"/>
      <c r="B2334" s="150" t="str">
        <f ca="1">IF(LEN(A2334)=0,"",INDEX('Smelter Look-up'!$A:$A,MATCH($A2334,'Smelter Look-up'!$E:$E,0)))</f>
        <v/>
      </c>
      <c r="C2334" s="153" t="str">
        <f ca="1">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 ca="1">IF(C2334="",NA(),MATCH($B2334&amp;$C2334,'Smelter Look-up'!$J:$J,0))</f>
        <v>#N/A</v>
      </c>
      <c r="X2334" s="171">
        <f t="shared" ca="1" si="108"/>
        <v>0</v>
      </c>
      <c r="AB2334" s="171" t="str">
        <f t="shared" ca="1" si="109"/>
        <v/>
      </c>
    </row>
    <row r="2335" spans="1:28" s="171" customFormat="1" ht="20.45">
      <c r="A2335" s="156"/>
      <c r="B2335" s="150" t="str">
        <f ca="1">IF(LEN(A2335)=0,"",INDEX('Smelter Look-up'!$A:$A,MATCH($A2335,'Smelter Look-up'!$E:$E,0)))</f>
        <v/>
      </c>
      <c r="C2335" s="153" t="str">
        <f ca="1">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 ca="1">IF(C2335="",NA(),MATCH($B2335&amp;$C2335,'Smelter Look-up'!$J:$J,0))</f>
        <v>#N/A</v>
      </c>
      <c r="X2335" s="171">
        <f t="shared" ca="1" si="108"/>
        <v>0</v>
      </c>
      <c r="AB2335" s="171" t="str">
        <f t="shared" ca="1" si="109"/>
        <v/>
      </c>
    </row>
    <row r="2336" spans="1:28" s="171" customFormat="1" ht="20.45">
      <c r="A2336" s="156"/>
      <c r="B2336" s="150" t="str">
        <f ca="1">IF(LEN(A2336)=0,"",INDEX('Smelter Look-up'!$A:$A,MATCH($A2336,'Smelter Look-up'!$E:$E,0)))</f>
        <v/>
      </c>
      <c r="C2336" s="153" t="str">
        <f ca="1">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 ca="1">IF(C2336="",NA(),MATCH($B2336&amp;$C2336,'Smelter Look-up'!$J:$J,0))</f>
        <v>#N/A</v>
      </c>
      <c r="X2336" s="171">
        <f t="shared" ca="1" si="108"/>
        <v>0</v>
      </c>
      <c r="AB2336" s="171" t="str">
        <f t="shared" ca="1" si="109"/>
        <v/>
      </c>
    </row>
    <row r="2337" spans="1:28" s="171" customFormat="1" ht="20.45">
      <c r="A2337" s="156"/>
      <c r="B2337" s="150" t="str">
        <f ca="1">IF(LEN(A2337)=0,"",INDEX('Smelter Look-up'!$A:$A,MATCH($A2337,'Smelter Look-up'!$E:$E,0)))</f>
        <v/>
      </c>
      <c r="C2337" s="153" t="str">
        <f ca="1">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 ca="1">IF(C2337="",NA(),MATCH($B2337&amp;$C2337,'Smelter Look-up'!$J:$J,0))</f>
        <v>#N/A</v>
      </c>
      <c r="X2337" s="171">
        <f t="shared" ca="1" si="108"/>
        <v>0</v>
      </c>
      <c r="AB2337" s="171" t="str">
        <f t="shared" ca="1" si="109"/>
        <v/>
      </c>
    </row>
    <row r="2338" spans="1:28" s="171" customFormat="1" ht="20.45">
      <c r="A2338" s="156"/>
      <c r="B2338" s="150" t="str">
        <f ca="1">IF(LEN(A2338)=0,"",INDEX('Smelter Look-up'!$A:$A,MATCH($A2338,'Smelter Look-up'!$E:$E,0)))</f>
        <v/>
      </c>
      <c r="C2338" s="153" t="str">
        <f ca="1">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 ca="1">IF(C2338="",NA(),MATCH($B2338&amp;$C2338,'Smelter Look-up'!$J:$J,0))</f>
        <v>#N/A</v>
      </c>
      <c r="X2338" s="171">
        <f t="shared" ca="1" si="108"/>
        <v>0</v>
      </c>
      <c r="AB2338" s="171" t="str">
        <f t="shared" ca="1" si="109"/>
        <v/>
      </c>
    </row>
    <row r="2339" spans="1:28" s="171" customFormat="1" ht="20.45">
      <c r="A2339" s="156"/>
      <c r="B2339" s="150" t="str">
        <f ca="1">IF(LEN(A2339)=0,"",INDEX('Smelter Look-up'!$A:$A,MATCH($A2339,'Smelter Look-up'!$E:$E,0)))</f>
        <v/>
      </c>
      <c r="C2339" s="153" t="str">
        <f ca="1">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 ca="1">IF(C2339="",NA(),MATCH($B2339&amp;$C2339,'Smelter Look-up'!$J:$J,0))</f>
        <v>#N/A</v>
      </c>
      <c r="X2339" s="171">
        <f t="shared" ca="1" si="108"/>
        <v>0</v>
      </c>
      <c r="AB2339" s="171" t="str">
        <f t="shared" ca="1" si="109"/>
        <v/>
      </c>
    </row>
    <row r="2340" spans="1:28" s="171" customFormat="1" ht="20.45">
      <c r="A2340" s="156"/>
      <c r="B2340" s="150" t="str">
        <f ca="1">IF(LEN(A2340)=0,"",INDEX('Smelter Look-up'!$A:$A,MATCH($A2340,'Smelter Look-up'!$E:$E,0)))</f>
        <v/>
      </c>
      <c r="C2340" s="153" t="str">
        <f ca="1">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 ca="1">IF(C2340="",NA(),MATCH($B2340&amp;$C2340,'Smelter Look-up'!$J:$J,0))</f>
        <v>#N/A</v>
      </c>
      <c r="X2340" s="171">
        <f t="shared" ca="1" si="108"/>
        <v>0</v>
      </c>
      <c r="AB2340" s="171" t="str">
        <f t="shared" ca="1" si="109"/>
        <v/>
      </c>
    </row>
    <row r="2341" spans="1:28" s="171" customFormat="1" ht="20.45">
      <c r="A2341" s="156"/>
      <c r="B2341" s="150" t="str">
        <f ca="1">IF(LEN(A2341)=0,"",INDEX('Smelter Look-up'!$A:$A,MATCH($A2341,'Smelter Look-up'!$E:$E,0)))</f>
        <v/>
      </c>
      <c r="C2341" s="153" t="str">
        <f ca="1">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 ca="1">IF(C2341="",NA(),MATCH($B2341&amp;$C2341,'Smelter Look-up'!$J:$J,0))</f>
        <v>#N/A</v>
      </c>
      <c r="X2341" s="171">
        <f t="shared" ca="1" si="108"/>
        <v>0</v>
      </c>
      <c r="AB2341" s="171" t="str">
        <f t="shared" ca="1" si="109"/>
        <v/>
      </c>
    </row>
    <row r="2342" spans="1:28" s="171" customFormat="1" ht="20.45">
      <c r="A2342" s="156"/>
      <c r="B2342" s="150" t="str">
        <f ca="1">IF(LEN(A2342)=0,"",INDEX('Smelter Look-up'!$A:$A,MATCH($A2342,'Smelter Look-up'!$E:$E,0)))</f>
        <v/>
      </c>
      <c r="C2342" s="153" t="str">
        <f ca="1">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 ca="1">IF(C2342="",NA(),MATCH($B2342&amp;$C2342,'Smelter Look-up'!$J:$J,0))</f>
        <v>#N/A</v>
      </c>
      <c r="X2342" s="171">
        <f t="shared" ca="1" si="108"/>
        <v>0</v>
      </c>
      <c r="AB2342" s="171" t="str">
        <f t="shared" ca="1" si="109"/>
        <v/>
      </c>
    </row>
    <row r="2343" spans="1:28" s="171" customFormat="1" ht="20.45">
      <c r="A2343" s="156"/>
      <c r="B2343" s="150" t="str">
        <f ca="1">IF(LEN(A2343)=0,"",INDEX('Smelter Look-up'!$A:$A,MATCH($A2343,'Smelter Look-up'!$E:$E,0)))</f>
        <v/>
      </c>
      <c r="C2343" s="153" t="str">
        <f ca="1">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 ca="1">IF(C2343="",NA(),MATCH($B2343&amp;$C2343,'Smelter Look-up'!$J:$J,0))</f>
        <v>#N/A</v>
      </c>
      <c r="X2343" s="171">
        <f t="shared" ca="1" si="108"/>
        <v>0</v>
      </c>
      <c r="AB2343" s="171" t="str">
        <f t="shared" ca="1" si="109"/>
        <v/>
      </c>
    </row>
    <row r="2344" spans="1:28" s="171" customFormat="1" ht="20.45">
      <c r="A2344" s="156"/>
      <c r="B2344" s="150" t="str">
        <f ca="1">IF(LEN(A2344)=0,"",INDEX('Smelter Look-up'!$A:$A,MATCH($A2344,'Smelter Look-up'!$E:$E,0)))</f>
        <v/>
      </c>
      <c r="C2344" s="153" t="str">
        <f ca="1">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 ca="1">IF(C2344="",NA(),MATCH($B2344&amp;$C2344,'Smelter Look-up'!$J:$J,0))</f>
        <v>#N/A</v>
      </c>
      <c r="X2344" s="171">
        <f t="shared" ca="1" si="108"/>
        <v>0</v>
      </c>
      <c r="AB2344" s="171" t="str">
        <f t="shared" ca="1" si="109"/>
        <v/>
      </c>
    </row>
    <row r="2345" spans="1:28" s="171" customFormat="1" ht="20.45">
      <c r="A2345" s="156"/>
      <c r="B2345" s="150" t="str">
        <f ca="1">IF(LEN(A2345)=0,"",INDEX('Smelter Look-up'!$A:$A,MATCH($A2345,'Smelter Look-up'!$E:$E,0)))</f>
        <v/>
      </c>
      <c r="C2345" s="153" t="str">
        <f ca="1">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 ca="1">IF(C2345="",NA(),MATCH($B2345&amp;$C2345,'Smelter Look-up'!$J:$J,0))</f>
        <v>#N/A</v>
      </c>
      <c r="X2345" s="171">
        <f t="shared" ca="1" si="108"/>
        <v>0</v>
      </c>
      <c r="AB2345" s="171" t="str">
        <f t="shared" ca="1" si="109"/>
        <v/>
      </c>
    </row>
    <row r="2346" spans="1:28" s="171" customFormat="1" ht="20.45">
      <c r="A2346" s="156"/>
      <c r="B2346" s="150" t="str">
        <f ca="1">IF(LEN(A2346)=0,"",INDEX('Smelter Look-up'!$A:$A,MATCH($A2346,'Smelter Look-up'!$E:$E,0)))</f>
        <v/>
      </c>
      <c r="C2346" s="153" t="str">
        <f ca="1">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 ca="1">IF(C2346="",NA(),MATCH($B2346&amp;$C2346,'Smelter Look-up'!$J:$J,0))</f>
        <v>#N/A</v>
      </c>
      <c r="X2346" s="171">
        <f t="shared" ca="1" si="108"/>
        <v>0</v>
      </c>
      <c r="AB2346" s="171" t="str">
        <f t="shared" ca="1" si="109"/>
        <v/>
      </c>
    </row>
    <row r="2347" spans="1:28" s="171" customFormat="1" ht="20.45">
      <c r="A2347" s="156"/>
      <c r="B2347" s="150" t="str">
        <f ca="1">IF(LEN(A2347)=0,"",INDEX('Smelter Look-up'!$A:$A,MATCH($A2347,'Smelter Look-up'!$E:$E,0)))</f>
        <v/>
      </c>
      <c r="C2347" s="153" t="str">
        <f ca="1">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 ca="1">IF(C2347="",NA(),MATCH($B2347&amp;$C2347,'Smelter Look-up'!$J:$J,0))</f>
        <v>#N/A</v>
      </c>
      <c r="X2347" s="171">
        <f t="shared" ca="1" si="108"/>
        <v>0</v>
      </c>
      <c r="AB2347" s="171" t="str">
        <f t="shared" ca="1" si="109"/>
        <v/>
      </c>
    </row>
    <row r="2348" spans="1:28" s="171" customFormat="1" ht="20.45">
      <c r="A2348" s="156"/>
      <c r="B2348" s="150" t="str">
        <f ca="1">IF(LEN(A2348)=0,"",INDEX('Smelter Look-up'!$A:$A,MATCH($A2348,'Smelter Look-up'!$E:$E,0)))</f>
        <v/>
      </c>
      <c r="C2348" s="153" t="str">
        <f ca="1">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 ca="1">IF(C2348="",NA(),MATCH($B2348&amp;$C2348,'Smelter Look-up'!$J:$J,0))</f>
        <v>#N/A</v>
      </c>
      <c r="X2348" s="171">
        <f t="shared" ca="1" si="108"/>
        <v>0</v>
      </c>
      <c r="AB2348" s="171" t="str">
        <f t="shared" ca="1" si="109"/>
        <v/>
      </c>
    </row>
    <row r="2349" spans="1:28" s="171" customFormat="1" ht="20.45">
      <c r="A2349" s="156"/>
      <c r="B2349" s="150" t="str">
        <f ca="1">IF(LEN(A2349)=0,"",INDEX('Smelter Look-up'!$A:$A,MATCH($A2349,'Smelter Look-up'!$E:$E,0)))</f>
        <v/>
      </c>
      <c r="C2349" s="153" t="str">
        <f ca="1">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 ca="1">IF(C2349="",NA(),MATCH($B2349&amp;$C2349,'Smelter Look-up'!$J:$J,0))</f>
        <v>#N/A</v>
      </c>
      <c r="X2349" s="171">
        <f t="shared" ca="1" si="108"/>
        <v>0</v>
      </c>
      <c r="AB2349" s="171" t="str">
        <f t="shared" ca="1" si="109"/>
        <v/>
      </c>
    </row>
    <row r="2350" spans="1:28" s="171" customFormat="1" ht="20.45">
      <c r="A2350" s="156"/>
      <c r="B2350" s="150" t="str">
        <f ca="1">IF(LEN(A2350)=0,"",INDEX('Smelter Look-up'!$A:$A,MATCH($A2350,'Smelter Look-up'!$E:$E,0)))</f>
        <v/>
      </c>
      <c r="C2350" s="153" t="str">
        <f ca="1">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 ca="1">IF(C2350="",NA(),MATCH($B2350&amp;$C2350,'Smelter Look-up'!$J:$J,0))</f>
        <v>#N/A</v>
      </c>
      <c r="X2350" s="171">
        <f t="shared" ca="1" si="108"/>
        <v>0</v>
      </c>
      <c r="AB2350" s="171" t="str">
        <f t="shared" ca="1" si="109"/>
        <v/>
      </c>
    </row>
    <row r="2351" spans="1:28" s="171" customFormat="1" ht="20.45">
      <c r="A2351" s="156"/>
      <c r="B2351" s="150" t="str">
        <f ca="1">IF(LEN(A2351)=0,"",INDEX('Smelter Look-up'!$A:$A,MATCH($A2351,'Smelter Look-up'!$E:$E,0)))</f>
        <v/>
      </c>
      <c r="C2351" s="153" t="str">
        <f ca="1">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 ca="1">IF(C2351="",NA(),MATCH($B2351&amp;$C2351,'Smelter Look-up'!$J:$J,0))</f>
        <v>#N/A</v>
      </c>
      <c r="X2351" s="171">
        <f t="shared" ca="1" si="108"/>
        <v>0</v>
      </c>
      <c r="AB2351" s="171" t="str">
        <f t="shared" ca="1" si="109"/>
        <v/>
      </c>
    </row>
    <row r="2352" spans="1:28" s="171" customFormat="1" ht="20.45">
      <c r="A2352" s="156"/>
      <c r="B2352" s="150" t="str">
        <f ca="1">IF(LEN(A2352)=0,"",INDEX('Smelter Look-up'!$A:$A,MATCH($A2352,'Smelter Look-up'!$E:$E,0)))</f>
        <v/>
      </c>
      <c r="C2352" s="153" t="str">
        <f ca="1">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 ca="1">IF(C2352="",NA(),MATCH($B2352&amp;$C2352,'Smelter Look-up'!$J:$J,0))</f>
        <v>#N/A</v>
      </c>
      <c r="X2352" s="171">
        <f t="shared" ca="1" si="108"/>
        <v>0</v>
      </c>
      <c r="AB2352" s="171" t="str">
        <f t="shared" ca="1" si="109"/>
        <v/>
      </c>
    </row>
    <row r="2353" spans="1:28" s="171" customFormat="1" ht="20.45">
      <c r="A2353" s="156"/>
      <c r="B2353" s="150" t="str">
        <f ca="1">IF(LEN(A2353)=0,"",INDEX('Smelter Look-up'!$A:$A,MATCH($A2353,'Smelter Look-up'!$E:$E,0)))</f>
        <v/>
      </c>
      <c r="C2353" s="153" t="str">
        <f ca="1">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 ca="1">IF(C2353="",NA(),MATCH($B2353&amp;$C2353,'Smelter Look-up'!$J:$J,0))</f>
        <v>#N/A</v>
      </c>
      <c r="X2353" s="171">
        <f t="shared" ca="1" si="108"/>
        <v>0</v>
      </c>
      <c r="AB2353" s="171" t="str">
        <f t="shared" ca="1" si="109"/>
        <v/>
      </c>
    </row>
    <row r="2354" spans="1:28" s="171" customFormat="1" ht="20.45">
      <c r="A2354" s="156"/>
      <c r="B2354" s="150" t="str">
        <f ca="1">IF(LEN(A2354)=0,"",INDEX('Smelter Look-up'!$A:$A,MATCH($A2354,'Smelter Look-up'!$E:$E,0)))</f>
        <v/>
      </c>
      <c r="C2354" s="153" t="str">
        <f ca="1">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 ca="1">IF(C2354="",NA(),MATCH($B2354&amp;$C2354,'Smelter Look-up'!$J:$J,0))</f>
        <v>#N/A</v>
      </c>
      <c r="X2354" s="171">
        <f t="shared" ca="1" si="108"/>
        <v>0</v>
      </c>
      <c r="AB2354" s="171" t="str">
        <f t="shared" ca="1" si="109"/>
        <v/>
      </c>
    </row>
    <row r="2355" spans="1:28" s="171" customFormat="1" ht="20.45">
      <c r="A2355" s="156"/>
      <c r="B2355" s="150" t="str">
        <f ca="1">IF(LEN(A2355)=0,"",INDEX('Smelter Look-up'!$A:$A,MATCH($A2355,'Smelter Look-up'!$E:$E,0)))</f>
        <v/>
      </c>
      <c r="C2355" s="153" t="str">
        <f ca="1">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 ca="1">IF(C2355="",NA(),MATCH($B2355&amp;$C2355,'Smelter Look-up'!$J:$J,0))</f>
        <v>#N/A</v>
      </c>
      <c r="X2355" s="171">
        <f t="shared" ca="1" si="108"/>
        <v>0</v>
      </c>
      <c r="AB2355" s="171" t="str">
        <f t="shared" ca="1" si="109"/>
        <v/>
      </c>
    </row>
    <row r="2356" spans="1:28" s="171" customFormat="1" ht="20.45">
      <c r="A2356" s="156"/>
      <c r="B2356" s="150" t="str">
        <f ca="1">IF(LEN(A2356)=0,"",INDEX('Smelter Look-up'!$A:$A,MATCH($A2356,'Smelter Look-up'!$E:$E,0)))</f>
        <v/>
      </c>
      <c r="C2356" s="153" t="str">
        <f ca="1">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 ca="1">IF(C2356="",NA(),MATCH($B2356&amp;$C2356,'Smelter Look-up'!$J:$J,0))</f>
        <v>#N/A</v>
      </c>
      <c r="X2356" s="171">
        <f t="shared" ca="1" si="108"/>
        <v>0</v>
      </c>
      <c r="AB2356" s="171" t="str">
        <f t="shared" ca="1" si="109"/>
        <v/>
      </c>
    </row>
    <row r="2357" spans="1:28" s="171" customFormat="1" ht="20.45">
      <c r="A2357" s="156"/>
      <c r="B2357" s="150" t="str">
        <f ca="1">IF(LEN(A2357)=0,"",INDEX('Smelter Look-up'!$A:$A,MATCH($A2357,'Smelter Look-up'!$E:$E,0)))</f>
        <v/>
      </c>
      <c r="C2357" s="153" t="str">
        <f ca="1">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 ca="1">IF(C2357="",NA(),MATCH($B2357&amp;$C2357,'Smelter Look-up'!$J:$J,0))</f>
        <v>#N/A</v>
      </c>
      <c r="X2357" s="171">
        <f t="shared" ca="1" si="108"/>
        <v>0</v>
      </c>
      <c r="AB2357" s="171" t="str">
        <f t="shared" ca="1" si="109"/>
        <v/>
      </c>
    </row>
    <row r="2358" spans="1:28" s="171" customFormat="1" ht="20.45">
      <c r="A2358" s="156"/>
      <c r="B2358" s="150" t="str">
        <f ca="1">IF(LEN(A2358)=0,"",INDEX('Smelter Look-up'!$A:$A,MATCH($A2358,'Smelter Look-up'!$E:$E,0)))</f>
        <v/>
      </c>
      <c r="C2358" s="153" t="str">
        <f ca="1">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 ca="1">IF(C2358="",NA(),MATCH($B2358&amp;$C2358,'Smelter Look-up'!$J:$J,0))</f>
        <v>#N/A</v>
      </c>
      <c r="X2358" s="171">
        <f t="shared" ca="1" si="108"/>
        <v>0</v>
      </c>
      <c r="AB2358" s="171" t="str">
        <f t="shared" ca="1" si="109"/>
        <v/>
      </c>
    </row>
    <row r="2359" spans="1:28" s="171" customFormat="1" ht="20.45">
      <c r="A2359" s="156"/>
      <c r="B2359" s="150" t="str">
        <f ca="1">IF(LEN(A2359)=0,"",INDEX('Smelter Look-up'!$A:$A,MATCH($A2359,'Smelter Look-up'!$E:$E,0)))</f>
        <v/>
      </c>
      <c r="C2359" s="153" t="str">
        <f ca="1">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 ca="1">IF(C2359="",NA(),MATCH($B2359&amp;$C2359,'Smelter Look-up'!$J:$J,0))</f>
        <v>#N/A</v>
      </c>
      <c r="X2359" s="171">
        <f t="shared" ca="1" si="108"/>
        <v>0</v>
      </c>
      <c r="AB2359" s="171" t="str">
        <f t="shared" ca="1" si="109"/>
        <v/>
      </c>
    </row>
    <row r="2360" spans="1:28" s="171" customFormat="1" ht="20.45">
      <c r="A2360" s="156"/>
      <c r="B2360" s="150" t="str">
        <f ca="1">IF(LEN(A2360)=0,"",INDEX('Smelter Look-up'!$A:$A,MATCH($A2360,'Smelter Look-up'!$E:$E,0)))</f>
        <v/>
      </c>
      <c r="C2360" s="153" t="str">
        <f ca="1">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 ca="1">IF(C2360="",NA(),MATCH($B2360&amp;$C2360,'Smelter Look-up'!$J:$J,0))</f>
        <v>#N/A</v>
      </c>
      <c r="X2360" s="171">
        <f t="shared" ca="1" si="108"/>
        <v>0</v>
      </c>
      <c r="AB2360" s="171" t="str">
        <f t="shared" ca="1" si="109"/>
        <v/>
      </c>
    </row>
    <row r="2361" spans="1:28" s="171" customFormat="1" ht="20.45">
      <c r="A2361" s="156"/>
      <c r="B2361" s="150" t="str">
        <f ca="1">IF(LEN(A2361)=0,"",INDEX('Smelter Look-up'!$A:$A,MATCH($A2361,'Smelter Look-up'!$E:$E,0)))</f>
        <v/>
      </c>
      <c r="C2361" s="153" t="str">
        <f ca="1">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 ca="1">IF(C2361="",NA(),MATCH($B2361&amp;$C2361,'Smelter Look-up'!$J:$J,0))</f>
        <v>#N/A</v>
      </c>
      <c r="X2361" s="171">
        <f t="shared" ca="1" si="108"/>
        <v>0</v>
      </c>
      <c r="AB2361" s="171" t="str">
        <f t="shared" ca="1" si="109"/>
        <v/>
      </c>
    </row>
    <row r="2362" spans="1:28" s="171" customFormat="1" ht="20.45">
      <c r="A2362" s="156"/>
      <c r="B2362" s="150" t="str">
        <f ca="1">IF(LEN(A2362)=0,"",INDEX('Smelter Look-up'!$A:$A,MATCH($A2362,'Smelter Look-up'!$E:$E,0)))</f>
        <v/>
      </c>
      <c r="C2362" s="153" t="str">
        <f ca="1">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 ca="1">IF(C2362="",NA(),MATCH($B2362&amp;$C2362,'Smelter Look-up'!$J:$J,0))</f>
        <v>#N/A</v>
      </c>
      <c r="X2362" s="171">
        <f t="shared" ca="1" si="108"/>
        <v>0</v>
      </c>
      <c r="AB2362" s="171" t="str">
        <f t="shared" ca="1" si="109"/>
        <v/>
      </c>
    </row>
    <row r="2363" spans="1:28" s="171" customFormat="1" ht="20.45">
      <c r="A2363" s="156"/>
      <c r="B2363" s="150" t="str">
        <f ca="1">IF(LEN(A2363)=0,"",INDEX('Smelter Look-up'!$A:$A,MATCH($A2363,'Smelter Look-up'!$E:$E,0)))</f>
        <v/>
      </c>
      <c r="C2363" s="153" t="str">
        <f ca="1">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 ca="1">IF(C2363="",NA(),MATCH($B2363&amp;$C2363,'Smelter Look-up'!$J:$J,0))</f>
        <v>#N/A</v>
      </c>
      <c r="X2363" s="171">
        <f t="shared" ca="1" si="108"/>
        <v>0</v>
      </c>
      <c r="AB2363" s="171" t="str">
        <f t="shared" ca="1" si="109"/>
        <v/>
      </c>
    </row>
    <row r="2364" spans="1:28" s="171" customFormat="1" ht="20.45">
      <c r="A2364" s="156"/>
      <c r="B2364" s="150" t="str">
        <f ca="1">IF(LEN(A2364)=0,"",INDEX('Smelter Look-up'!$A:$A,MATCH($A2364,'Smelter Look-up'!$E:$E,0)))</f>
        <v/>
      </c>
      <c r="C2364" s="153" t="str">
        <f ca="1">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 ca="1">IF(C2364="",NA(),MATCH($B2364&amp;$C2364,'Smelter Look-up'!$J:$J,0))</f>
        <v>#N/A</v>
      </c>
      <c r="X2364" s="171">
        <f t="shared" ca="1" si="108"/>
        <v>0</v>
      </c>
      <c r="AB2364" s="171" t="str">
        <f t="shared" ca="1" si="109"/>
        <v/>
      </c>
    </row>
    <row r="2365" spans="1:28" s="171" customFormat="1" ht="20.45">
      <c r="A2365" s="156"/>
      <c r="B2365" s="150" t="str">
        <f ca="1">IF(LEN(A2365)=0,"",INDEX('Smelter Look-up'!$A:$A,MATCH($A2365,'Smelter Look-up'!$E:$E,0)))</f>
        <v/>
      </c>
      <c r="C2365" s="153" t="str">
        <f ca="1">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 ca="1">IF(C2365="",NA(),MATCH($B2365&amp;$C2365,'Smelter Look-up'!$J:$J,0))</f>
        <v>#N/A</v>
      </c>
      <c r="X2365" s="171">
        <f t="shared" ca="1" si="108"/>
        <v>0</v>
      </c>
      <c r="AB2365" s="171" t="str">
        <f t="shared" ca="1" si="109"/>
        <v/>
      </c>
    </row>
    <row r="2366" spans="1:28" s="171" customFormat="1" ht="20.45">
      <c r="A2366" s="156"/>
      <c r="B2366" s="150" t="str">
        <f ca="1">IF(LEN(A2366)=0,"",INDEX('Smelter Look-up'!$A:$A,MATCH($A2366,'Smelter Look-up'!$E:$E,0)))</f>
        <v/>
      </c>
      <c r="C2366" s="153" t="str">
        <f ca="1">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 ca="1">IF(C2366="",NA(),MATCH($B2366&amp;$C2366,'Smelter Look-up'!$J:$J,0))</f>
        <v>#N/A</v>
      </c>
      <c r="X2366" s="171">
        <f t="shared" ca="1" si="108"/>
        <v>0</v>
      </c>
      <c r="AB2366" s="171" t="str">
        <f t="shared" ca="1" si="109"/>
        <v/>
      </c>
    </row>
    <row r="2367" spans="1:28" s="171" customFormat="1" ht="20.45">
      <c r="A2367" s="156"/>
      <c r="B2367" s="150" t="str">
        <f ca="1">IF(LEN(A2367)=0,"",INDEX('Smelter Look-up'!$A:$A,MATCH($A2367,'Smelter Look-up'!$E:$E,0)))</f>
        <v/>
      </c>
      <c r="C2367" s="153" t="str">
        <f ca="1">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 ca="1">IF(C2367="",NA(),MATCH($B2367&amp;$C2367,'Smelter Look-up'!$J:$J,0))</f>
        <v>#N/A</v>
      </c>
      <c r="X2367" s="171">
        <f t="shared" ref="X2367:X2430" ca="1" si="111">IF(AND(C2367="Smelter not listed",OR(LEN(D2367)=0,LEN(E2367)=0)),1,0)</f>
        <v>0</v>
      </c>
      <c r="AB2367" s="171" t="str">
        <f t="shared" ref="AB2367:AB2430" ca="1" si="112">B2367&amp;C2367</f>
        <v/>
      </c>
    </row>
    <row r="2368" spans="1:28" s="171" customFormat="1" ht="20.45">
      <c r="A2368" s="156"/>
      <c r="B2368" s="150" t="str">
        <f ca="1">IF(LEN(A2368)=0,"",INDEX('Smelter Look-up'!$A:$A,MATCH($A2368,'Smelter Look-up'!$E:$E,0)))</f>
        <v/>
      </c>
      <c r="C2368" s="153" t="str">
        <f ca="1">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 ca="1">IF(C2368="",NA(),MATCH($B2368&amp;$C2368,'Smelter Look-up'!$J:$J,0))</f>
        <v>#N/A</v>
      </c>
      <c r="X2368" s="171">
        <f t="shared" ca="1" si="111"/>
        <v>0</v>
      </c>
      <c r="AB2368" s="171" t="str">
        <f t="shared" ca="1" si="112"/>
        <v/>
      </c>
    </row>
    <row r="2369" spans="1:28" s="171" customFormat="1" ht="20.45">
      <c r="A2369" s="156"/>
      <c r="B2369" s="150" t="str">
        <f ca="1">IF(LEN(A2369)=0,"",INDEX('Smelter Look-up'!$A:$A,MATCH($A2369,'Smelter Look-up'!$E:$E,0)))</f>
        <v/>
      </c>
      <c r="C2369" s="153" t="str">
        <f ca="1">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 ca="1">IF(C2369="",NA(),MATCH($B2369&amp;$C2369,'Smelter Look-up'!$J:$J,0))</f>
        <v>#N/A</v>
      </c>
      <c r="X2369" s="171">
        <f t="shared" ca="1" si="111"/>
        <v>0</v>
      </c>
      <c r="AB2369" s="171" t="str">
        <f t="shared" ca="1" si="112"/>
        <v/>
      </c>
    </row>
    <row r="2370" spans="1:28" s="171" customFormat="1" ht="20.45">
      <c r="A2370" s="156"/>
      <c r="B2370" s="150" t="str">
        <f ca="1">IF(LEN(A2370)=0,"",INDEX('Smelter Look-up'!$A:$A,MATCH($A2370,'Smelter Look-up'!$E:$E,0)))</f>
        <v/>
      </c>
      <c r="C2370" s="153" t="str">
        <f ca="1">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 ca="1">IF(C2370="",NA(),MATCH($B2370&amp;$C2370,'Smelter Look-up'!$J:$J,0))</f>
        <v>#N/A</v>
      </c>
      <c r="X2370" s="171">
        <f t="shared" ca="1" si="111"/>
        <v>0</v>
      </c>
      <c r="AB2370" s="171" t="str">
        <f t="shared" ca="1" si="112"/>
        <v/>
      </c>
    </row>
    <row r="2371" spans="1:28" s="171" customFormat="1" ht="20.45">
      <c r="A2371" s="156"/>
      <c r="B2371" s="150" t="str">
        <f ca="1">IF(LEN(A2371)=0,"",INDEX('Smelter Look-up'!$A:$A,MATCH($A2371,'Smelter Look-up'!$E:$E,0)))</f>
        <v/>
      </c>
      <c r="C2371" s="153" t="str">
        <f ca="1">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 ca="1">IF(C2371="",NA(),MATCH($B2371&amp;$C2371,'Smelter Look-up'!$J:$J,0))</f>
        <v>#N/A</v>
      </c>
      <c r="X2371" s="171">
        <f t="shared" ca="1" si="111"/>
        <v>0</v>
      </c>
      <c r="AB2371" s="171" t="str">
        <f t="shared" ca="1" si="112"/>
        <v/>
      </c>
    </row>
    <row r="2372" spans="1:28" s="171" customFormat="1" ht="20.45">
      <c r="A2372" s="156"/>
      <c r="B2372" s="150" t="str">
        <f ca="1">IF(LEN(A2372)=0,"",INDEX('Smelter Look-up'!$A:$A,MATCH($A2372,'Smelter Look-up'!$E:$E,0)))</f>
        <v/>
      </c>
      <c r="C2372" s="153" t="str">
        <f ca="1">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 ca="1">IF(C2372="",NA(),MATCH($B2372&amp;$C2372,'Smelter Look-up'!$J:$J,0))</f>
        <v>#N/A</v>
      </c>
      <c r="X2372" s="171">
        <f t="shared" ca="1" si="111"/>
        <v>0</v>
      </c>
      <c r="AB2372" s="171" t="str">
        <f t="shared" ca="1" si="112"/>
        <v/>
      </c>
    </row>
    <row r="2373" spans="1:28" s="171" customFormat="1" ht="20.45">
      <c r="A2373" s="156"/>
      <c r="B2373" s="150" t="str">
        <f ca="1">IF(LEN(A2373)=0,"",INDEX('Smelter Look-up'!$A:$A,MATCH($A2373,'Smelter Look-up'!$E:$E,0)))</f>
        <v/>
      </c>
      <c r="C2373" s="153" t="str">
        <f ca="1">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 ca="1">IF(C2373="",NA(),MATCH($B2373&amp;$C2373,'Smelter Look-up'!$J:$J,0))</f>
        <v>#N/A</v>
      </c>
      <c r="X2373" s="171">
        <f t="shared" ca="1" si="111"/>
        <v>0</v>
      </c>
      <c r="AB2373" s="171" t="str">
        <f t="shared" ca="1" si="112"/>
        <v/>
      </c>
    </row>
    <row r="2374" spans="1:28" s="171" customFormat="1" ht="20.45">
      <c r="A2374" s="156"/>
      <c r="B2374" s="150" t="str">
        <f ca="1">IF(LEN(A2374)=0,"",INDEX('Smelter Look-up'!$A:$A,MATCH($A2374,'Smelter Look-up'!$E:$E,0)))</f>
        <v/>
      </c>
      <c r="C2374" s="153" t="str">
        <f ca="1">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 ca="1">IF(C2374="",NA(),MATCH($B2374&amp;$C2374,'Smelter Look-up'!$J:$J,0))</f>
        <v>#N/A</v>
      </c>
      <c r="X2374" s="171">
        <f t="shared" ca="1" si="111"/>
        <v>0</v>
      </c>
      <c r="AB2374" s="171" t="str">
        <f t="shared" ca="1" si="112"/>
        <v/>
      </c>
    </row>
    <row r="2375" spans="1:28" s="171" customFormat="1" ht="20.45">
      <c r="A2375" s="156"/>
      <c r="B2375" s="150" t="str">
        <f ca="1">IF(LEN(A2375)=0,"",INDEX('Smelter Look-up'!$A:$A,MATCH($A2375,'Smelter Look-up'!$E:$E,0)))</f>
        <v/>
      </c>
      <c r="C2375" s="153" t="str">
        <f ca="1">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 ca="1">IF(C2375="",NA(),MATCH($B2375&amp;$C2375,'Smelter Look-up'!$J:$J,0))</f>
        <v>#N/A</v>
      </c>
      <c r="X2375" s="171">
        <f t="shared" ca="1" si="111"/>
        <v>0</v>
      </c>
      <c r="AB2375" s="171" t="str">
        <f t="shared" ca="1" si="112"/>
        <v/>
      </c>
    </row>
    <row r="2376" spans="1:28" s="171" customFormat="1" ht="20.45">
      <c r="A2376" s="156"/>
      <c r="B2376" s="150" t="str">
        <f ca="1">IF(LEN(A2376)=0,"",INDEX('Smelter Look-up'!$A:$A,MATCH($A2376,'Smelter Look-up'!$E:$E,0)))</f>
        <v/>
      </c>
      <c r="C2376" s="153" t="str">
        <f ca="1">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 ca="1">IF(C2376="",NA(),MATCH($B2376&amp;$C2376,'Smelter Look-up'!$J:$J,0))</f>
        <v>#N/A</v>
      </c>
      <c r="X2376" s="171">
        <f t="shared" ca="1" si="111"/>
        <v>0</v>
      </c>
      <c r="AB2376" s="171" t="str">
        <f t="shared" ca="1" si="112"/>
        <v/>
      </c>
    </row>
    <row r="2377" spans="1:28" s="171" customFormat="1" ht="20.45">
      <c r="A2377" s="156"/>
      <c r="B2377" s="150" t="str">
        <f ca="1">IF(LEN(A2377)=0,"",INDEX('Smelter Look-up'!$A:$A,MATCH($A2377,'Smelter Look-up'!$E:$E,0)))</f>
        <v/>
      </c>
      <c r="C2377" s="153" t="str">
        <f ca="1">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 ca="1">IF(C2377="",NA(),MATCH($B2377&amp;$C2377,'Smelter Look-up'!$J:$J,0))</f>
        <v>#N/A</v>
      </c>
      <c r="X2377" s="171">
        <f t="shared" ca="1" si="111"/>
        <v>0</v>
      </c>
      <c r="AB2377" s="171" t="str">
        <f t="shared" ca="1" si="112"/>
        <v/>
      </c>
    </row>
    <row r="2378" spans="1:28" s="171" customFormat="1" ht="20.45">
      <c r="A2378" s="156"/>
      <c r="B2378" s="150" t="str">
        <f ca="1">IF(LEN(A2378)=0,"",INDEX('Smelter Look-up'!$A:$A,MATCH($A2378,'Smelter Look-up'!$E:$E,0)))</f>
        <v/>
      </c>
      <c r="C2378" s="153" t="str">
        <f ca="1">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 ca="1">IF(C2378="",NA(),MATCH($B2378&amp;$C2378,'Smelter Look-up'!$J:$J,0))</f>
        <v>#N/A</v>
      </c>
      <c r="X2378" s="171">
        <f t="shared" ca="1" si="111"/>
        <v>0</v>
      </c>
      <c r="AB2378" s="171" t="str">
        <f t="shared" ca="1" si="112"/>
        <v/>
      </c>
    </row>
    <row r="2379" spans="1:28" s="171" customFormat="1" ht="20.45">
      <c r="A2379" s="156"/>
      <c r="B2379" s="150" t="str">
        <f ca="1">IF(LEN(A2379)=0,"",INDEX('Smelter Look-up'!$A:$A,MATCH($A2379,'Smelter Look-up'!$E:$E,0)))</f>
        <v/>
      </c>
      <c r="C2379" s="153" t="str">
        <f ca="1">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 ca="1">IF(C2379="",NA(),MATCH($B2379&amp;$C2379,'Smelter Look-up'!$J:$J,0))</f>
        <v>#N/A</v>
      </c>
      <c r="X2379" s="171">
        <f t="shared" ca="1" si="111"/>
        <v>0</v>
      </c>
      <c r="AB2379" s="171" t="str">
        <f t="shared" ca="1" si="112"/>
        <v/>
      </c>
    </row>
    <row r="2380" spans="1:28" s="171" customFormat="1" ht="20.45">
      <c r="A2380" s="156"/>
      <c r="B2380" s="150" t="str">
        <f ca="1">IF(LEN(A2380)=0,"",INDEX('Smelter Look-up'!$A:$A,MATCH($A2380,'Smelter Look-up'!$E:$E,0)))</f>
        <v/>
      </c>
      <c r="C2380" s="153" t="str">
        <f ca="1">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 ca="1">IF(C2380="",NA(),MATCH($B2380&amp;$C2380,'Smelter Look-up'!$J:$J,0))</f>
        <v>#N/A</v>
      </c>
      <c r="X2380" s="171">
        <f t="shared" ca="1" si="111"/>
        <v>0</v>
      </c>
      <c r="AB2380" s="171" t="str">
        <f t="shared" ca="1" si="112"/>
        <v/>
      </c>
    </row>
    <row r="2381" spans="1:28" s="171" customFormat="1" ht="20.45">
      <c r="A2381" s="156"/>
      <c r="B2381" s="150" t="str">
        <f ca="1">IF(LEN(A2381)=0,"",INDEX('Smelter Look-up'!$A:$A,MATCH($A2381,'Smelter Look-up'!$E:$E,0)))</f>
        <v/>
      </c>
      <c r="C2381" s="153" t="str">
        <f ca="1">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 ca="1">IF(C2381="",NA(),MATCH($B2381&amp;$C2381,'Smelter Look-up'!$J:$J,0))</f>
        <v>#N/A</v>
      </c>
      <c r="X2381" s="171">
        <f t="shared" ca="1" si="111"/>
        <v>0</v>
      </c>
      <c r="AB2381" s="171" t="str">
        <f t="shared" ca="1" si="112"/>
        <v/>
      </c>
    </row>
    <row r="2382" spans="1:28" s="171" customFormat="1" ht="20.45">
      <c r="A2382" s="156"/>
      <c r="B2382" s="150" t="str">
        <f ca="1">IF(LEN(A2382)=0,"",INDEX('Smelter Look-up'!$A:$A,MATCH($A2382,'Smelter Look-up'!$E:$E,0)))</f>
        <v/>
      </c>
      <c r="C2382" s="153" t="str">
        <f ca="1">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 ca="1">IF(C2382="",NA(),MATCH($B2382&amp;$C2382,'Smelter Look-up'!$J:$J,0))</f>
        <v>#N/A</v>
      </c>
      <c r="X2382" s="171">
        <f t="shared" ca="1" si="111"/>
        <v>0</v>
      </c>
      <c r="AB2382" s="171" t="str">
        <f t="shared" ca="1" si="112"/>
        <v/>
      </c>
    </row>
    <row r="2383" spans="1:28" s="171" customFormat="1" ht="20.45">
      <c r="A2383" s="156"/>
      <c r="B2383" s="150" t="str">
        <f ca="1">IF(LEN(A2383)=0,"",INDEX('Smelter Look-up'!$A:$A,MATCH($A2383,'Smelter Look-up'!$E:$E,0)))</f>
        <v/>
      </c>
      <c r="C2383" s="153" t="str">
        <f ca="1">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 ca="1">IF(C2383="",NA(),MATCH($B2383&amp;$C2383,'Smelter Look-up'!$J:$J,0))</f>
        <v>#N/A</v>
      </c>
      <c r="X2383" s="171">
        <f t="shared" ca="1" si="111"/>
        <v>0</v>
      </c>
      <c r="AB2383" s="171" t="str">
        <f t="shared" ca="1" si="112"/>
        <v/>
      </c>
    </row>
    <row r="2384" spans="1:28" s="171" customFormat="1" ht="20.45">
      <c r="A2384" s="156"/>
      <c r="B2384" s="150" t="str">
        <f ca="1">IF(LEN(A2384)=0,"",INDEX('Smelter Look-up'!$A:$A,MATCH($A2384,'Smelter Look-up'!$E:$E,0)))</f>
        <v/>
      </c>
      <c r="C2384" s="153" t="str">
        <f ca="1">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 ca="1">IF(C2384="",NA(),MATCH($B2384&amp;$C2384,'Smelter Look-up'!$J:$J,0))</f>
        <v>#N/A</v>
      </c>
      <c r="X2384" s="171">
        <f t="shared" ca="1" si="111"/>
        <v>0</v>
      </c>
      <c r="AB2384" s="171" t="str">
        <f t="shared" ca="1" si="112"/>
        <v/>
      </c>
    </row>
    <row r="2385" spans="1:28" s="171" customFormat="1" ht="20.45">
      <c r="A2385" s="156"/>
      <c r="B2385" s="150" t="str">
        <f ca="1">IF(LEN(A2385)=0,"",INDEX('Smelter Look-up'!$A:$A,MATCH($A2385,'Smelter Look-up'!$E:$E,0)))</f>
        <v/>
      </c>
      <c r="C2385" s="153" t="str">
        <f ca="1">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 ca="1">IF(C2385="",NA(),MATCH($B2385&amp;$C2385,'Smelter Look-up'!$J:$J,0))</f>
        <v>#N/A</v>
      </c>
      <c r="X2385" s="171">
        <f t="shared" ca="1" si="111"/>
        <v>0</v>
      </c>
      <c r="AB2385" s="171" t="str">
        <f t="shared" ca="1" si="112"/>
        <v/>
      </c>
    </row>
    <row r="2386" spans="1:28" s="171" customFormat="1" ht="20.45">
      <c r="A2386" s="156"/>
      <c r="B2386" s="150" t="str">
        <f ca="1">IF(LEN(A2386)=0,"",INDEX('Smelter Look-up'!$A:$A,MATCH($A2386,'Smelter Look-up'!$E:$E,0)))</f>
        <v/>
      </c>
      <c r="C2386" s="153" t="str">
        <f ca="1">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 ca="1">IF(C2386="",NA(),MATCH($B2386&amp;$C2386,'Smelter Look-up'!$J:$J,0))</f>
        <v>#N/A</v>
      </c>
      <c r="X2386" s="171">
        <f t="shared" ca="1" si="111"/>
        <v>0</v>
      </c>
      <c r="AB2386" s="171" t="str">
        <f t="shared" ca="1" si="112"/>
        <v/>
      </c>
    </row>
    <row r="2387" spans="1:28" s="171" customFormat="1" ht="20.45">
      <c r="A2387" s="156"/>
      <c r="B2387" s="150" t="str">
        <f ca="1">IF(LEN(A2387)=0,"",INDEX('Smelter Look-up'!$A:$A,MATCH($A2387,'Smelter Look-up'!$E:$E,0)))</f>
        <v/>
      </c>
      <c r="C2387" s="153" t="str">
        <f ca="1">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 ca="1">IF(C2387="",NA(),MATCH($B2387&amp;$C2387,'Smelter Look-up'!$J:$J,0))</f>
        <v>#N/A</v>
      </c>
      <c r="X2387" s="171">
        <f t="shared" ca="1" si="111"/>
        <v>0</v>
      </c>
      <c r="AB2387" s="171" t="str">
        <f t="shared" ca="1" si="112"/>
        <v/>
      </c>
    </row>
    <row r="2388" spans="1:28" s="171" customFormat="1" ht="20.45">
      <c r="A2388" s="156"/>
      <c r="B2388" s="150" t="str">
        <f ca="1">IF(LEN(A2388)=0,"",INDEX('Smelter Look-up'!$A:$A,MATCH($A2388,'Smelter Look-up'!$E:$E,0)))</f>
        <v/>
      </c>
      <c r="C2388" s="153" t="str">
        <f ca="1">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 ca="1">IF(C2388="",NA(),MATCH($B2388&amp;$C2388,'Smelter Look-up'!$J:$J,0))</f>
        <v>#N/A</v>
      </c>
      <c r="X2388" s="171">
        <f t="shared" ca="1" si="111"/>
        <v>0</v>
      </c>
      <c r="AB2388" s="171" t="str">
        <f t="shared" ca="1" si="112"/>
        <v/>
      </c>
    </row>
    <row r="2389" spans="1:28" s="171" customFormat="1" ht="20.45">
      <c r="A2389" s="156"/>
      <c r="B2389" s="150" t="str">
        <f ca="1">IF(LEN(A2389)=0,"",INDEX('Smelter Look-up'!$A:$A,MATCH($A2389,'Smelter Look-up'!$E:$E,0)))</f>
        <v/>
      </c>
      <c r="C2389" s="153" t="str">
        <f ca="1">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 ca="1">IF(C2389="",NA(),MATCH($B2389&amp;$C2389,'Smelter Look-up'!$J:$J,0))</f>
        <v>#N/A</v>
      </c>
      <c r="X2389" s="171">
        <f t="shared" ca="1" si="111"/>
        <v>0</v>
      </c>
      <c r="AB2389" s="171" t="str">
        <f t="shared" ca="1" si="112"/>
        <v/>
      </c>
    </row>
    <row r="2390" spans="1:28" s="171" customFormat="1" ht="20.45">
      <c r="A2390" s="156"/>
      <c r="B2390" s="150" t="str">
        <f ca="1">IF(LEN(A2390)=0,"",INDEX('Smelter Look-up'!$A:$A,MATCH($A2390,'Smelter Look-up'!$E:$E,0)))</f>
        <v/>
      </c>
      <c r="C2390" s="153" t="str">
        <f ca="1">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 ca="1">IF(C2390="",NA(),MATCH($B2390&amp;$C2390,'Smelter Look-up'!$J:$J,0))</f>
        <v>#N/A</v>
      </c>
      <c r="X2390" s="171">
        <f t="shared" ca="1" si="111"/>
        <v>0</v>
      </c>
      <c r="AB2390" s="171" t="str">
        <f t="shared" ca="1" si="112"/>
        <v/>
      </c>
    </row>
    <row r="2391" spans="1:28" s="171" customFormat="1" ht="20.45">
      <c r="A2391" s="156"/>
      <c r="B2391" s="150" t="str">
        <f ca="1">IF(LEN(A2391)=0,"",INDEX('Smelter Look-up'!$A:$A,MATCH($A2391,'Smelter Look-up'!$E:$E,0)))</f>
        <v/>
      </c>
      <c r="C2391" s="153" t="str">
        <f ca="1">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 ca="1">IF(C2391="",NA(),MATCH($B2391&amp;$C2391,'Smelter Look-up'!$J:$J,0))</f>
        <v>#N/A</v>
      </c>
      <c r="X2391" s="171">
        <f t="shared" ca="1" si="111"/>
        <v>0</v>
      </c>
      <c r="AB2391" s="171" t="str">
        <f t="shared" ca="1" si="112"/>
        <v/>
      </c>
    </row>
    <row r="2392" spans="1:28" s="171" customFormat="1" ht="20.45">
      <c r="A2392" s="156"/>
      <c r="B2392" s="150" t="str">
        <f ca="1">IF(LEN(A2392)=0,"",INDEX('Smelter Look-up'!$A:$A,MATCH($A2392,'Smelter Look-up'!$E:$E,0)))</f>
        <v/>
      </c>
      <c r="C2392" s="153" t="str">
        <f ca="1">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 ca="1">IF(C2392="",NA(),MATCH($B2392&amp;$C2392,'Smelter Look-up'!$J:$J,0))</f>
        <v>#N/A</v>
      </c>
      <c r="X2392" s="171">
        <f t="shared" ca="1" si="111"/>
        <v>0</v>
      </c>
      <c r="AB2392" s="171" t="str">
        <f t="shared" ca="1" si="112"/>
        <v/>
      </c>
    </row>
    <row r="2393" spans="1:28" s="171" customFormat="1" ht="20.45">
      <c r="A2393" s="156"/>
      <c r="B2393" s="150" t="str">
        <f ca="1">IF(LEN(A2393)=0,"",INDEX('Smelter Look-up'!$A:$A,MATCH($A2393,'Smelter Look-up'!$E:$E,0)))</f>
        <v/>
      </c>
      <c r="C2393" s="153" t="str">
        <f ca="1">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 ca="1">IF(C2393="",NA(),MATCH($B2393&amp;$C2393,'Smelter Look-up'!$J:$J,0))</f>
        <v>#N/A</v>
      </c>
      <c r="X2393" s="171">
        <f t="shared" ca="1" si="111"/>
        <v>0</v>
      </c>
      <c r="AB2393" s="171" t="str">
        <f t="shared" ca="1" si="112"/>
        <v/>
      </c>
    </row>
    <row r="2394" spans="1:28" s="171" customFormat="1" ht="20.45">
      <c r="A2394" s="156"/>
      <c r="B2394" s="150" t="str">
        <f ca="1">IF(LEN(A2394)=0,"",INDEX('Smelter Look-up'!$A:$A,MATCH($A2394,'Smelter Look-up'!$E:$E,0)))</f>
        <v/>
      </c>
      <c r="C2394" s="153" t="str">
        <f ca="1">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 ca="1">IF(C2394="",NA(),MATCH($B2394&amp;$C2394,'Smelter Look-up'!$J:$J,0))</f>
        <v>#N/A</v>
      </c>
      <c r="X2394" s="171">
        <f t="shared" ca="1" si="111"/>
        <v>0</v>
      </c>
      <c r="AB2394" s="171" t="str">
        <f t="shared" ca="1" si="112"/>
        <v/>
      </c>
    </row>
    <row r="2395" spans="1:28" s="171" customFormat="1" ht="20.45">
      <c r="A2395" s="156"/>
      <c r="B2395" s="150" t="str">
        <f ca="1">IF(LEN(A2395)=0,"",INDEX('Smelter Look-up'!$A:$A,MATCH($A2395,'Smelter Look-up'!$E:$E,0)))</f>
        <v/>
      </c>
      <c r="C2395" s="153" t="str">
        <f ca="1">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 ca="1">IF(C2395="",NA(),MATCH($B2395&amp;$C2395,'Smelter Look-up'!$J:$J,0))</f>
        <v>#N/A</v>
      </c>
      <c r="X2395" s="171">
        <f t="shared" ca="1" si="111"/>
        <v>0</v>
      </c>
      <c r="AB2395" s="171" t="str">
        <f t="shared" ca="1" si="112"/>
        <v/>
      </c>
    </row>
    <row r="2396" spans="1:28" s="171" customFormat="1" ht="20.45">
      <c r="A2396" s="156"/>
      <c r="B2396" s="150" t="str">
        <f ca="1">IF(LEN(A2396)=0,"",INDEX('Smelter Look-up'!$A:$A,MATCH($A2396,'Smelter Look-up'!$E:$E,0)))</f>
        <v/>
      </c>
      <c r="C2396" s="153" t="str">
        <f ca="1">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 ca="1">IF(C2396="",NA(),MATCH($B2396&amp;$C2396,'Smelter Look-up'!$J:$J,0))</f>
        <v>#N/A</v>
      </c>
      <c r="X2396" s="171">
        <f t="shared" ca="1" si="111"/>
        <v>0</v>
      </c>
      <c r="AB2396" s="171" t="str">
        <f t="shared" ca="1" si="112"/>
        <v/>
      </c>
    </row>
    <row r="2397" spans="1:28" s="171" customFormat="1" ht="20.45">
      <c r="A2397" s="156"/>
      <c r="B2397" s="150" t="str">
        <f ca="1">IF(LEN(A2397)=0,"",INDEX('Smelter Look-up'!$A:$A,MATCH($A2397,'Smelter Look-up'!$E:$E,0)))</f>
        <v/>
      </c>
      <c r="C2397" s="153" t="str">
        <f ca="1">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 ca="1">IF(C2397="",NA(),MATCH($B2397&amp;$C2397,'Smelter Look-up'!$J:$J,0))</f>
        <v>#N/A</v>
      </c>
      <c r="X2397" s="171">
        <f t="shared" ca="1" si="111"/>
        <v>0</v>
      </c>
      <c r="AB2397" s="171" t="str">
        <f t="shared" ca="1" si="112"/>
        <v/>
      </c>
    </row>
    <row r="2398" spans="1:28" s="171" customFormat="1" ht="20.45">
      <c r="A2398" s="156"/>
      <c r="B2398" s="150" t="str">
        <f ca="1">IF(LEN(A2398)=0,"",INDEX('Smelter Look-up'!$A:$A,MATCH($A2398,'Smelter Look-up'!$E:$E,0)))</f>
        <v/>
      </c>
      <c r="C2398" s="153" t="str">
        <f ca="1">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 ca="1">IF(C2398="",NA(),MATCH($B2398&amp;$C2398,'Smelter Look-up'!$J:$J,0))</f>
        <v>#N/A</v>
      </c>
      <c r="X2398" s="171">
        <f t="shared" ca="1" si="111"/>
        <v>0</v>
      </c>
      <c r="AB2398" s="171" t="str">
        <f t="shared" ca="1" si="112"/>
        <v/>
      </c>
    </row>
    <row r="2399" spans="1:28" s="171" customFormat="1" ht="20.45">
      <c r="A2399" s="156"/>
      <c r="B2399" s="150" t="str">
        <f ca="1">IF(LEN(A2399)=0,"",INDEX('Smelter Look-up'!$A:$A,MATCH($A2399,'Smelter Look-up'!$E:$E,0)))</f>
        <v/>
      </c>
      <c r="C2399" s="153" t="str">
        <f ca="1">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 ca="1">IF(C2399="",NA(),MATCH($B2399&amp;$C2399,'Smelter Look-up'!$J:$J,0))</f>
        <v>#N/A</v>
      </c>
      <c r="X2399" s="171">
        <f t="shared" ca="1" si="111"/>
        <v>0</v>
      </c>
      <c r="AB2399" s="171" t="str">
        <f t="shared" ca="1" si="112"/>
        <v/>
      </c>
    </row>
    <row r="2400" spans="1:28" s="171" customFormat="1" ht="20.45">
      <c r="A2400" s="156"/>
      <c r="B2400" s="150" t="str">
        <f ca="1">IF(LEN(A2400)=0,"",INDEX('Smelter Look-up'!$A:$A,MATCH($A2400,'Smelter Look-up'!$E:$E,0)))</f>
        <v/>
      </c>
      <c r="C2400" s="153" t="str">
        <f ca="1">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 ca="1">IF(C2400="",NA(),MATCH($B2400&amp;$C2400,'Smelter Look-up'!$J:$J,0))</f>
        <v>#N/A</v>
      </c>
      <c r="X2400" s="171">
        <f t="shared" ca="1" si="111"/>
        <v>0</v>
      </c>
      <c r="AB2400" s="171" t="str">
        <f t="shared" ca="1" si="112"/>
        <v/>
      </c>
    </row>
    <row r="2401" spans="1:28" s="171" customFormat="1" ht="20.45">
      <c r="A2401" s="156"/>
      <c r="B2401" s="150" t="str">
        <f ca="1">IF(LEN(A2401)=0,"",INDEX('Smelter Look-up'!$A:$A,MATCH($A2401,'Smelter Look-up'!$E:$E,0)))</f>
        <v/>
      </c>
      <c r="C2401" s="153" t="str">
        <f ca="1">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 ca="1">IF(C2401="",NA(),MATCH($B2401&amp;$C2401,'Smelter Look-up'!$J:$J,0))</f>
        <v>#N/A</v>
      </c>
      <c r="X2401" s="171">
        <f t="shared" ca="1" si="111"/>
        <v>0</v>
      </c>
      <c r="AB2401" s="171" t="str">
        <f t="shared" ca="1" si="112"/>
        <v/>
      </c>
    </row>
    <row r="2402" spans="1:28" s="171" customFormat="1" ht="20.45">
      <c r="A2402" s="156"/>
      <c r="B2402" s="150" t="str">
        <f ca="1">IF(LEN(A2402)=0,"",INDEX('Smelter Look-up'!$A:$A,MATCH($A2402,'Smelter Look-up'!$E:$E,0)))</f>
        <v/>
      </c>
      <c r="C2402" s="153" t="str">
        <f ca="1">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 ca="1">IF(C2402="",NA(),MATCH($B2402&amp;$C2402,'Smelter Look-up'!$J:$J,0))</f>
        <v>#N/A</v>
      </c>
      <c r="X2402" s="171">
        <f t="shared" ca="1" si="111"/>
        <v>0</v>
      </c>
      <c r="AB2402" s="171" t="str">
        <f t="shared" ca="1" si="112"/>
        <v/>
      </c>
    </row>
    <row r="2403" spans="1:28" s="171" customFormat="1" ht="20.45">
      <c r="A2403" s="156"/>
      <c r="B2403" s="150" t="str">
        <f ca="1">IF(LEN(A2403)=0,"",INDEX('Smelter Look-up'!$A:$A,MATCH($A2403,'Smelter Look-up'!$E:$E,0)))</f>
        <v/>
      </c>
      <c r="C2403" s="153" t="str">
        <f ca="1">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 ca="1">IF(C2403="",NA(),MATCH($B2403&amp;$C2403,'Smelter Look-up'!$J:$J,0))</f>
        <v>#N/A</v>
      </c>
      <c r="X2403" s="171">
        <f t="shared" ca="1" si="111"/>
        <v>0</v>
      </c>
      <c r="AB2403" s="171" t="str">
        <f t="shared" ca="1" si="112"/>
        <v/>
      </c>
    </row>
    <row r="2404" spans="1:28" s="171" customFormat="1" ht="20.45">
      <c r="A2404" s="156"/>
      <c r="B2404" s="150" t="str">
        <f ca="1">IF(LEN(A2404)=0,"",INDEX('Smelter Look-up'!$A:$A,MATCH($A2404,'Smelter Look-up'!$E:$E,0)))</f>
        <v/>
      </c>
      <c r="C2404" s="153" t="str">
        <f ca="1">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 ca="1">IF(C2404="",NA(),MATCH($B2404&amp;$C2404,'Smelter Look-up'!$J:$J,0))</f>
        <v>#N/A</v>
      </c>
      <c r="X2404" s="171">
        <f t="shared" ca="1" si="111"/>
        <v>0</v>
      </c>
      <c r="AB2404" s="171" t="str">
        <f t="shared" ca="1" si="112"/>
        <v/>
      </c>
    </row>
    <row r="2405" spans="1:28" s="171" customFormat="1" ht="20.45">
      <c r="A2405" s="156"/>
      <c r="B2405" s="150" t="str">
        <f ca="1">IF(LEN(A2405)=0,"",INDEX('Smelter Look-up'!$A:$A,MATCH($A2405,'Smelter Look-up'!$E:$E,0)))</f>
        <v/>
      </c>
      <c r="C2405" s="153" t="str">
        <f ca="1">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 ca="1">IF(C2405="",NA(),MATCH($B2405&amp;$C2405,'Smelter Look-up'!$J:$J,0))</f>
        <v>#N/A</v>
      </c>
      <c r="X2405" s="171">
        <f t="shared" ca="1" si="111"/>
        <v>0</v>
      </c>
      <c r="AB2405" s="171" t="str">
        <f t="shared" ca="1" si="112"/>
        <v/>
      </c>
    </row>
    <row r="2406" spans="1:28" s="171" customFormat="1" ht="20.45">
      <c r="A2406" s="156"/>
      <c r="B2406" s="150" t="str">
        <f ca="1">IF(LEN(A2406)=0,"",INDEX('Smelter Look-up'!$A:$A,MATCH($A2406,'Smelter Look-up'!$E:$E,0)))</f>
        <v/>
      </c>
      <c r="C2406" s="153" t="str">
        <f ca="1">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 ca="1">IF(C2406="",NA(),MATCH($B2406&amp;$C2406,'Smelter Look-up'!$J:$J,0))</f>
        <v>#N/A</v>
      </c>
      <c r="X2406" s="171">
        <f t="shared" ca="1" si="111"/>
        <v>0</v>
      </c>
      <c r="AB2406" s="171" t="str">
        <f t="shared" ca="1" si="112"/>
        <v/>
      </c>
    </row>
    <row r="2407" spans="1:28" s="171" customFormat="1" ht="20.45">
      <c r="A2407" s="156"/>
      <c r="B2407" s="150" t="str">
        <f ca="1">IF(LEN(A2407)=0,"",INDEX('Smelter Look-up'!$A:$A,MATCH($A2407,'Smelter Look-up'!$E:$E,0)))</f>
        <v/>
      </c>
      <c r="C2407" s="153" t="str">
        <f ca="1">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 ca="1">IF(C2407="",NA(),MATCH($B2407&amp;$C2407,'Smelter Look-up'!$J:$J,0))</f>
        <v>#N/A</v>
      </c>
      <c r="X2407" s="171">
        <f t="shared" ca="1" si="111"/>
        <v>0</v>
      </c>
      <c r="AB2407" s="171" t="str">
        <f t="shared" ca="1" si="112"/>
        <v/>
      </c>
    </row>
    <row r="2408" spans="1:28" s="171" customFormat="1" ht="20.45">
      <c r="A2408" s="156"/>
      <c r="B2408" s="150" t="str">
        <f ca="1">IF(LEN(A2408)=0,"",INDEX('Smelter Look-up'!$A:$A,MATCH($A2408,'Smelter Look-up'!$E:$E,0)))</f>
        <v/>
      </c>
      <c r="C2408" s="153" t="str">
        <f ca="1">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 ca="1">IF(C2408="",NA(),MATCH($B2408&amp;$C2408,'Smelter Look-up'!$J:$J,0))</f>
        <v>#N/A</v>
      </c>
      <c r="X2408" s="171">
        <f t="shared" ca="1" si="111"/>
        <v>0</v>
      </c>
      <c r="AB2408" s="171" t="str">
        <f t="shared" ca="1" si="112"/>
        <v/>
      </c>
    </row>
    <row r="2409" spans="1:28" s="171" customFormat="1" ht="20.45">
      <c r="A2409" s="156"/>
      <c r="B2409" s="150" t="str">
        <f ca="1">IF(LEN(A2409)=0,"",INDEX('Smelter Look-up'!$A:$A,MATCH($A2409,'Smelter Look-up'!$E:$E,0)))</f>
        <v/>
      </c>
      <c r="C2409" s="153" t="str">
        <f ca="1">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 ca="1">IF(C2409="",NA(),MATCH($B2409&amp;$C2409,'Smelter Look-up'!$J:$J,0))</f>
        <v>#N/A</v>
      </c>
      <c r="X2409" s="171">
        <f t="shared" ca="1" si="111"/>
        <v>0</v>
      </c>
      <c r="AB2409" s="171" t="str">
        <f t="shared" ca="1" si="112"/>
        <v/>
      </c>
    </row>
    <row r="2410" spans="1:28" s="171" customFormat="1" ht="20.45">
      <c r="A2410" s="156"/>
      <c r="B2410" s="150" t="str">
        <f ca="1">IF(LEN(A2410)=0,"",INDEX('Smelter Look-up'!$A:$A,MATCH($A2410,'Smelter Look-up'!$E:$E,0)))</f>
        <v/>
      </c>
      <c r="C2410" s="153" t="str">
        <f ca="1">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 ca="1">IF(C2410="",NA(),MATCH($B2410&amp;$C2410,'Smelter Look-up'!$J:$J,0))</f>
        <v>#N/A</v>
      </c>
      <c r="X2410" s="171">
        <f t="shared" ca="1" si="111"/>
        <v>0</v>
      </c>
      <c r="AB2410" s="171" t="str">
        <f t="shared" ca="1" si="112"/>
        <v/>
      </c>
    </row>
    <row r="2411" spans="1:28" s="171" customFormat="1" ht="20.45">
      <c r="A2411" s="156"/>
      <c r="B2411" s="150" t="str">
        <f ca="1">IF(LEN(A2411)=0,"",INDEX('Smelter Look-up'!$A:$A,MATCH($A2411,'Smelter Look-up'!$E:$E,0)))</f>
        <v/>
      </c>
      <c r="C2411" s="153" t="str">
        <f ca="1">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 ca="1">IF(C2411="",NA(),MATCH($B2411&amp;$C2411,'Smelter Look-up'!$J:$J,0))</f>
        <v>#N/A</v>
      </c>
      <c r="X2411" s="171">
        <f t="shared" ca="1" si="111"/>
        <v>0</v>
      </c>
      <c r="AB2411" s="171" t="str">
        <f t="shared" ca="1" si="112"/>
        <v/>
      </c>
    </row>
    <row r="2412" spans="1:28" s="171" customFormat="1" ht="20.45">
      <c r="A2412" s="156"/>
      <c r="B2412" s="150" t="str">
        <f ca="1">IF(LEN(A2412)=0,"",INDEX('Smelter Look-up'!$A:$A,MATCH($A2412,'Smelter Look-up'!$E:$E,0)))</f>
        <v/>
      </c>
      <c r="C2412" s="153" t="str">
        <f ca="1">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 ca="1">IF(C2412="",NA(),MATCH($B2412&amp;$C2412,'Smelter Look-up'!$J:$J,0))</f>
        <v>#N/A</v>
      </c>
      <c r="X2412" s="171">
        <f t="shared" ca="1" si="111"/>
        <v>0</v>
      </c>
      <c r="AB2412" s="171" t="str">
        <f t="shared" ca="1" si="112"/>
        <v/>
      </c>
    </row>
    <row r="2413" spans="1:28" s="171" customFormat="1" ht="20.45">
      <c r="A2413" s="156"/>
      <c r="B2413" s="150" t="str">
        <f ca="1">IF(LEN(A2413)=0,"",INDEX('Smelter Look-up'!$A:$A,MATCH($A2413,'Smelter Look-up'!$E:$E,0)))</f>
        <v/>
      </c>
      <c r="C2413" s="153" t="str">
        <f ca="1">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 ca="1">IF(C2413="",NA(),MATCH($B2413&amp;$C2413,'Smelter Look-up'!$J:$J,0))</f>
        <v>#N/A</v>
      </c>
      <c r="X2413" s="171">
        <f t="shared" ca="1" si="111"/>
        <v>0</v>
      </c>
      <c r="AB2413" s="171" t="str">
        <f t="shared" ca="1" si="112"/>
        <v/>
      </c>
    </row>
    <row r="2414" spans="1:28" s="171" customFormat="1" ht="20.45">
      <c r="A2414" s="156"/>
      <c r="B2414" s="150" t="str">
        <f ca="1">IF(LEN(A2414)=0,"",INDEX('Smelter Look-up'!$A:$A,MATCH($A2414,'Smelter Look-up'!$E:$E,0)))</f>
        <v/>
      </c>
      <c r="C2414" s="153" t="str">
        <f ca="1">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 ca="1">IF(C2414="",NA(),MATCH($B2414&amp;$C2414,'Smelter Look-up'!$J:$J,0))</f>
        <v>#N/A</v>
      </c>
      <c r="X2414" s="171">
        <f t="shared" ca="1" si="111"/>
        <v>0</v>
      </c>
      <c r="AB2414" s="171" t="str">
        <f t="shared" ca="1" si="112"/>
        <v/>
      </c>
    </row>
    <row r="2415" spans="1:28" s="171" customFormat="1" ht="20.45">
      <c r="A2415" s="156"/>
      <c r="B2415" s="150" t="str">
        <f ca="1">IF(LEN(A2415)=0,"",INDEX('Smelter Look-up'!$A:$A,MATCH($A2415,'Smelter Look-up'!$E:$E,0)))</f>
        <v/>
      </c>
      <c r="C2415" s="153" t="str">
        <f ca="1">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 ca="1">IF(C2415="",NA(),MATCH($B2415&amp;$C2415,'Smelter Look-up'!$J:$J,0))</f>
        <v>#N/A</v>
      </c>
      <c r="X2415" s="171">
        <f t="shared" ca="1" si="111"/>
        <v>0</v>
      </c>
      <c r="AB2415" s="171" t="str">
        <f t="shared" ca="1" si="112"/>
        <v/>
      </c>
    </row>
    <row r="2416" spans="1:28" s="171" customFormat="1" ht="20.45">
      <c r="A2416" s="156"/>
      <c r="B2416" s="150" t="str">
        <f ca="1">IF(LEN(A2416)=0,"",INDEX('Smelter Look-up'!$A:$A,MATCH($A2416,'Smelter Look-up'!$E:$E,0)))</f>
        <v/>
      </c>
      <c r="C2416" s="153" t="str">
        <f ca="1">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 ca="1">IF(C2416="",NA(),MATCH($B2416&amp;$C2416,'Smelter Look-up'!$J:$J,0))</f>
        <v>#N/A</v>
      </c>
      <c r="X2416" s="171">
        <f t="shared" ca="1" si="111"/>
        <v>0</v>
      </c>
      <c r="AB2416" s="171" t="str">
        <f t="shared" ca="1" si="112"/>
        <v/>
      </c>
    </row>
    <row r="2417" spans="1:28" s="171" customFormat="1" ht="20.45">
      <c r="A2417" s="156"/>
      <c r="B2417" s="150" t="str">
        <f ca="1">IF(LEN(A2417)=0,"",INDEX('Smelter Look-up'!$A:$A,MATCH($A2417,'Smelter Look-up'!$E:$E,0)))</f>
        <v/>
      </c>
      <c r="C2417" s="153" t="str">
        <f ca="1">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 ca="1">IF(C2417="",NA(),MATCH($B2417&amp;$C2417,'Smelter Look-up'!$J:$J,0))</f>
        <v>#N/A</v>
      </c>
      <c r="X2417" s="171">
        <f t="shared" ca="1" si="111"/>
        <v>0</v>
      </c>
      <c r="AB2417" s="171" t="str">
        <f t="shared" ca="1" si="112"/>
        <v/>
      </c>
    </row>
    <row r="2418" spans="1:28" s="171" customFormat="1" ht="20.45">
      <c r="A2418" s="156"/>
      <c r="B2418" s="150" t="str">
        <f ca="1">IF(LEN(A2418)=0,"",INDEX('Smelter Look-up'!$A:$A,MATCH($A2418,'Smelter Look-up'!$E:$E,0)))</f>
        <v/>
      </c>
      <c r="C2418" s="153" t="str">
        <f ca="1">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 ca="1">IF(C2418="",NA(),MATCH($B2418&amp;$C2418,'Smelter Look-up'!$J:$J,0))</f>
        <v>#N/A</v>
      </c>
      <c r="X2418" s="171">
        <f t="shared" ca="1" si="111"/>
        <v>0</v>
      </c>
      <c r="AB2418" s="171" t="str">
        <f t="shared" ca="1" si="112"/>
        <v/>
      </c>
    </row>
    <row r="2419" spans="1:28" s="171" customFormat="1" ht="20.45">
      <c r="A2419" s="156"/>
      <c r="B2419" s="150" t="str">
        <f ca="1">IF(LEN(A2419)=0,"",INDEX('Smelter Look-up'!$A:$A,MATCH($A2419,'Smelter Look-up'!$E:$E,0)))</f>
        <v/>
      </c>
      <c r="C2419" s="153" t="str">
        <f ca="1">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 ca="1">IF(C2419="",NA(),MATCH($B2419&amp;$C2419,'Smelter Look-up'!$J:$J,0))</f>
        <v>#N/A</v>
      </c>
      <c r="X2419" s="171">
        <f t="shared" ca="1" si="111"/>
        <v>0</v>
      </c>
      <c r="AB2419" s="171" t="str">
        <f t="shared" ca="1" si="112"/>
        <v/>
      </c>
    </row>
    <row r="2420" spans="1:28" s="171" customFormat="1" ht="20.45">
      <c r="A2420" s="156"/>
      <c r="B2420" s="150" t="str">
        <f ca="1">IF(LEN(A2420)=0,"",INDEX('Smelter Look-up'!$A:$A,MATCH($A2420,'Smelter Look-up'!$E:$E,0)))</f>
        <v/>
      </c>
      <c r="C2420" s="153" t="str">
        <f ca="1">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 ca="1">IF(C2420="",NA(),MATCH($B2420&amp;$C2420,'Smelter Look-up'!$J:$J,0))</f>
        <v>#N/A</v>
      </c>
      <c r="X2420" s="171">
        <f t="shared" ca="1" si="111"/>
        <v>0</v>
      </c>
      <c r="AB2420" s="171" t="str">
        <f t="shared" ca="1" si="112"/>
        <v/>
      </c>
    </row>
    <row r="2421" spans="1:28" s="171" customFormat="1" ht="20.45">
      <c r="A2421" s="156"/>
      <c r="B2421" s="150" t="str">
        <f ca="1">IF(LEN(A2421)=0,"",INDEX('Smelter Look-up'!$A:$A,MATCH($A2421,'Smelter Look-up'!$E:$E,0)))</f>
        <v/>
      </c>
      <c r="C2421" s="153" t="str">
        <f ca="1">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 ca="1">IF(C2421="",NA(),MATCH($B2421&amp;$C2421,'Smelter Look-up'!$J:$J,0))</f>
        <v>#N/A</v>
      </c>
      <c r="X2421" s="171">
        <f t="shared" ca="1" si="111"/>
        <v>0</v>
      </c>
      <c r="AB2421" s="171" t="str">
        <f t="shared" ca="1" si="112"/>
        <v/>
      </c>
    </row>
    <row r="2422" spans="1:28" s="171" customFormat="1" ht="20.45">
      <c r="A2422" s="156"/>
      <c r="B2422" s="150" t="str">
        <f ca="1">IF(LEN(A2422)=0,"",INDEX('Smelter Look-up'!$A:$A,MATCH($A2422,'Smelter Look-up'!$E:$E,0)))</f>
        <v/>
      </c>
      <c r="C2422" s="153" t="str">
        <f ca="1">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 ca="1">IF(C2422="",NA(),MATCH($B2422&amp;$C2422,'Smelter Look-up'!$J:$J,0))</f>
        <v>#N/A</v>
      </c>
      <c r="X2422" s="171">
        <f t="shared" ca="1" si="111"/>
        <v>0</v>
      </c>
      <c r="AB2422" s="171" t="str">
        <f t="shared" ca="1" si="112"/>
        <v/>
      </c>
    </row>
    <row r="2423" spans="1:28" s="171" customFormat="1" ht="20.45">
      <c r="A2423" s="156"/>
      <c r="B2423" s="150" t="str">
        <f ca="1">IF(LEN(A2423)=0,"",INDEX('Smelter Look-up'!$A:$A,MATCH($A2423,'Smelter Look-up'!$E:$E,0)))</f>
        <v/>
      </c>
      <c r="C2423" s="153" t="str">
        <f ca="1">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 ca="1">IF(C2423="",NA(),MATCH($B2423&amp;$C2423,'Smelter Look-up'!$J:$J,0))</f>
        <v>#N/A</v>
      </c>
      <c r="X2423" s="171">
        <f t="shared" ca="1" si="111"/>
        <v>0</v>
      </c>
      <c r="AB2423" s="171" t="str">
        <f t="shared" ca="1" si="112"/>
        <v/>
      </c>
    </row>
    <row r="2424" spans="1:28" s="171" customFormat="1" ht="20.45">
      <c r="A2424" s="156"/>
      <c r="B2424" s="150" t="str">
        <f ca="1">IF(LEN(A2424)=0,"",INDEX('Smelter Look-up'!$A:$A,MATCH($A2424,'Smelter Look-up'!$E:$E,0)))</f>
        <v/>
      </c>
      <c r="C2424" s="153" t="str">
        <f ca="1">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 ca="1">IF(C2424="",NA(),MATCH($B2424&amp;$C2424,'Smelter Look-up'!$J:$J,0))</f>
        <v>#N/A</v>
      </c>
      <c r="X2424" s="171">
        <f t="shared" ca="1" si="111"/>
        <v>0</v>
      </c>
      <c r="AB2424" s="171" t="str">
        <f t="shared" ca="1" si="112"/>
        <v/>
      </c>
    </row>
    <row r="2425" spans="1:28" s="171" customFormat="1" ht="20.45">
      <c r="A2425" s="156"/>
      <c r="B2425" s="150" t="str">
        <f ca="1">IF(LEN(A2425)=0,"",INDEX('Smelter Look-up'!$A:$A,MATCH($A2425,'Smelter Look-up'!$E:$E,0)))</f>
        <v/>
      </c>
      <c r="C2425" s="153" t="str">
        <f ca="1">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 ca="1">IF(C2425="",NA(),MATCH($B2425&amp;$C2425,'Smelter Look-up'!$J:$J,0))</f>
        <v>#N/A</v>
      </c>
      <c r="X2425" s="171">
        <f t="shared" ca="1" si="111"/>
        <v>0</v>
      </c>
      <c r="AB2425" s="171" t="str">
        <f t="shared" ca="1" si="112"/>
        <v/>
      </c>
    </row>
    <row r="2426" spans="1:28" s="171" customFormat="1" ht="20.45">
      <c r="A2426" s="156"/>
      <c r="B2426" s="150" t="str">
        <f ca="1">IF(LEN(A2426)=0,"",INDEX('Smelter Look-up'!$A:$A,MATCH($A2426,'Smelter Look-up'!$E:$E,0)))</f>
        <v/>
      </c>
      <c r="C2426" s="153" t="str">
        <f ca="1">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 ca="1">IF(C2426="",NA(),MATCH($B2426&amp;$C2426,'Smelter Look-up'!$J:$J,0))</f>
        <v>#N/A</v>
      </c>
      <c r="X2426" s="171">
        <f t="shared" ca="1" si="111"/>
        <v>0</v>
      </c>
      <c r="AB2426" s="171" t="str">
        <f t="shared" ca="1" si="112"/>
        <v/>
      </c>
    </row>
    <row r="2427" spans="1:28" s="171" customFormat="1" ht="20.45">
      <c r="A2427" s="156"/>
      <c r="B2427" s="150" t="str">
        <f ca="1">IF(LEN(A2427)=0,"",INDEX('Smelter Look-up'!$A:$A,MATCH($A2427,'Smelter Look-up'!$E:$E,0)))</f>
        <v/>
      </c>
      <c r="C2427" s="153" t="str">
        <f ca="1">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 ca="1">IF(C2427="",NA(),MATCH($B2427&amp;$C2427,'Smelter Look-up'!$J:$J,0))</f>
        <v>#N/A</v>
      </c>
      <c r="X2427" s="171">
        <f t="shared" ca="1" si="111"/>
        <v>0</v>
      </c>
      <c r="AB2427" s="171" t="str">
        <f t="shared" ca="1" si="112"/>
        <v/>
      </c>
    </row>
    <row r="2428" spans="1:28" s="171" customFormat="1" ht="20.45">
      <c r="A2428" s="156"/>
      <c r="B2428" s="150" t="str">
        <f ca="1">IF(LEN(A2428)=0,"",INDEX('Smelter Look-up'!$A:$A,MATCH($A2428,'Smelter Look-up'!$E:$E,0)))</f>
        <v/>
      </c>
      <c r="C2428" s="153" t="str">
        <f ca="1">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 ca="1">IF(C2428="",NA(),MATCH($B2428&amp;$C2428,'Smelter Look-up'!$J:$J,0))</f>
        <v>#N/A</v>
      </c>
      <c r="X2428" s="171">
        <f t="shared" ca="1" si="111"/>
        <v>0</v>
      </c>
      <c r="AB2428" s="171" t="str">
        <f t="shared" ca="1" si="112"/>
        <v/>
      </c>
    </row>
    <row r="2429" spans="1:28" s="171" customFormat="1" ht="20.45">
      <c r="A2429" s="156"/>
      <c r="B2429" s="150" t="str">
        <f ca="1">IF(LEN(A2429)=0,"",INDEX('Smelter Look-up'!$A:$A,MATCH($A2429,'Smelter Look-up'!$E:$E,0)))</f>
        <v/>
      </c>
      <c r="C2429" s="153" t="str">
        <f ca="1">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 ca="1">IF(C2429="",NA(),MATCH($B2429&amp;$C2429,'Smelter Look-up'!$J:$J,0))</f>
        <v>#N/A</v>
      </c>
      <c r="X2429" s="171">
        <f t="shared" ca="1" si="111"/>
        <v>0</v>
      </c>
      <c r="AB2429" s="171" t="str">
        <f t="shared" ca="1" si="112"/>
        <v/>
      </c>
    </row>
    <row r="2430" spans="1:28" s="171" customFormat="1" ht="20.45">
      <c r="A2430" s="156"/>
      <c r="B2430" s="150" t="str">
        <f ca="1">IF(LEN(A2430)=0,"",INDEX('Smelter Look-up'!$A:$A,MATCH($A2430,'Smelter Look-up'!$E:$E,0)))</f>
        <v/>
      </c>
      <c r="C2430" s="153" t="str">
        <f ca="1">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 ca="1">IF(C2430="",NA(),MATCH($B2430&amp;$C2430,'Smelter Look-up'!$J:$J,0))</f>
        <v>#N/A</v>
      </c>
      <c r="X2430" s="171">
        <f t="shared" ca="1" si="111"/>
        <v>0</v>
      </c>
      <c r="AB2430" s="171" t="str">
        <f t="shared" ca="1" si="112"/>
        <v/>
      </c>
    </row>
    <row r="2431" spans="1:28" s="171" customFormat="1" ht="20.45">
      <c r="A2431" s="156"/>
      <c r="B2431" s="150" t="str">
        <f ca="1">IF(LEN(A2431)=0,"",INDEX('Smelter Look-up'!$A:$A,MATCH($A2431,'Smelter Look-up'!$E:$E,0)))</f>
        <v/>
      </c>
      <c r="C2431" s="153" t="str">
        <f ca="1">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 ca="1">IF(C2431="",NA(),MATCH($B2431&amp;$C2431,'Smelter Look-up'!$J:$J,0))</f>
        <v>#N/A</v>
      </c>
      <c r="X2431" s="171">
        <f t="shared" ref="X2431:X2494" ca="1" si="114">IF(AND(C2431="Smelter not listed",OR(LEN(D2431)=0,LEN(E2431)=0)),1,0)</f>
        <v>0</v>
      </c>
      <c r="AB2431" s="171" t="str">
        <f t="shared" ref="AB2431:AB2494" ca="1" si="115">B2431&amp;C2431</f>
        <v/>
      </c>
    </row>
    <row r="2432" spans="1:28" s="171" customFormat="1" ht="20.45">
      <c r="A2432" s="156"/>
      <c r="B2432" s="150" t="str">
        <f ca="1">IF(LEN(A2432)=0,"",INDEX('Smelter Look-up'!$A:$A,MATCH($A2432,'Smelter Look-up'!$E:$E,0)))</f>
        <v/>
      </c>
      <c r="C2432" s="153" t="str">
        <f ca="1">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 ca="1">IF(C2432="",NA(),MATCH($B2432&amp;$C2432,'Smelter Look-up'!$J:$J,0))</f>
        <v>#N/A</v>
      </c>
      <c r="X2432" s="171">
        <f t="shared" ca="1" si="114"/>
        <v>0</v>
      </c>
      <c r="AB2432" s="171" t="str">
        <f t="shared" ca="1" si="115"/>
        <v/>
      </c>
    </row>
    <row r="2433" spans="1:28" s="171" customFormat="1" ht="20.45">
      <c r="A2433" s="156"/>
      <c r="B2433" s="150" t="str">
        <f ca="1">IF(LEN(A2433)=0,"",INDEX('Smelter Look-up'!$A:$A,MATCH($A2433,'Smelter Look-up'!$E:$E,0)))</f>
        <v/>
      </c>
      <c r="C2433" s="153" t="str">
        <f ca="1">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 ca="1">IF(C2433="",NA(),MATCH($B2433&amp;$C2433,'Smelter Look-up'!$J:$J,0))</f>
        <v>#N/A</v>
      </c>
      <c r="X2433" s="171">
        <f t="shared" ca="1" si="114"/>
        <v>0</v>
      </c>
      <c r="AB2433" s="171" t="str">
        <f t="shared" ca="1" si="115"/>
        <v/>
      </c>
    </row>
    <row r="2434" spans="1:28" s="171" customFormat="1" ht="20.45">
      <c r="A2434" s="156"/>
      <c r="B2434" s="150" t="str">
        <f ca="1">IF(LEN(A2434)=0,"",INDEX('Smelter Look-up'!$A:$A,MATCH($A2434,'Smelter Look-up'!$E:$E,0)))</f>
        <v/>
      </c>
      <c r="C2434" s="153" t="str">
        <f ca="1">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 ca="1">IF(C2434="",NA(),MATCH($B2434&amp;$C2434,'Smelter Look-up'!$J:$J,0))</f>
        <v>#N/A</v>
      </c>
      <c r="X2434" s="171">
        <f t="shared" ca="1" si="114"/>
        <v>0</v>
      </c>
      <c r="AB2434" s="171" t="str">
        <f t="shared" ca="1" si="115"/>
        <v/>
      </c>
    </row>
    <row r="2435" spans="1:28" s="171" customFormat="1" ht="20.45">
      <c r="A2435" s="156"/>
      <c r="B2435" s="150" t="str">
        <f ca="1">IF(LEN(A2435)=0,"",INDEX('Smelter Look-up'!$A:$A,MATCH($A2435,'Smelter Look-up'!$E:$E,0)))</f>
        <v/>
      </c>
      <c r="C2435" s="153" t="str">
        <f ca="1">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 ca="1">IF(C2435="",NA(),MATCH($B2435&amp;$C2435,'Smelter Look-up'!$J:$J,0))</f>
        <v>#N/A</v>
      </c>
      <c r="X2435" s="171">
        <f t="shared" ca="1" si="114"/>
        <v>0</v>
      </c>
      <c r="AB2435" s="171" t="str">
        <f t="shared" ca="1" si="115"/>
        <v/>
      </c>
    </row>
    <row r="2436" spans="1:28" s="171" customFormat="1" ht="20.45">
      <c r="A2436" s="156"/>
      <c r="B2436" s="150" t="str">
        <f ca="1">IF(LEN(A2436)=0,"",INDEX('Smelter Look-up'!$A:$A,MATCH($A2436,'Smelter Look-up'!$E:$E,0)))</f>
        <v/>
      </c>
      <c r="C2436" s="153" t="str">
        <f ca="1">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 ca="1">IF(C2436="",NA(),MATCH($B2436&amp;$C2436,'Smelter Look-up'!$J:$J,0))</f>
        <v>#N/A</v>
      </c>
      <c r="X2436" s="171">
        <f t="shared" ca="1" si="114"/>
        <v>0</v>
      </c>
      <c r="AB2436" s="171" t="str">
        <f t="shared" ca="1" si="115"/>
        <v/>
      </c>
    </row>
    <row r="2437" spans="1:28" s="171" customFormat="1" ht="20.45">
      <c r="A2437" s="156"/>
      <c r="B2437" s="150" t="str">
        <f ca="1">IF(LEN(A2437)=0,"",INDEX('Smelter Look-up'!$A:$A,MATCH($A2437,'Smelter Look-up'!$E:$E,0)))</f>
        <v/>
      </c>
      <c r="C2437" s="153" t="str">
        <f ca="1">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 ca="1">IF(C2437="",NA(),MATCH($B2437&amp;$C2437,'Smelter Look-up'!$J:$J,0))</f>
        <v>#N/A</v>
      </c>
      <c r="X2437" s="171">
        <f t="shared" ca="1" si="114"/>
        <v>0</v>
      </c>
      <c r="AB2437" s="171" t="str">
        <f t="shared" ca="1" si="115"/>
        <v/>
      </c>
    </row>
    <row r="2438" spans="1:28" s="171" customFormat="1" ht="20.45">
      <c r="A2438" s="156"/>
      <c r="B2438" s="150" t="str">
        <f ca="1">IF(LEN(A2438)=0,"",INDEX('Smelter Look-up'!$A:$A,MATCH($A2438,'Smelter Look-up'!$E:$E,0)))</f>
        <v/>
      </c>
      <c r="C2438" s="153" t="str">
        <f ca="1">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 ca="1">IF(C2438="",NA(),MATCH($B2438&amp;$C2438,'Smelter Look-up'!$J:$J,0))</f>
        <v>#N/A</v>
      </c>
      <c r="X2438" s="171">
        <f t="shared" ca="1" si="114"/>
        <v>0</v>
      </c>
      <c r="AB2438" s="171" t="str">
        <f t="shared" ca="1" si="115"/>
        <v/>
      </c>
    </row>
    <row r="2439" spans="1:28" s="171" customFormat="1" ht="20.45">
      <c r="A2439" s="156"/>
      <c r="B2439" s="150" t="str">
        <f ca="1">IF(LEN(A2439)=0,"",INDEX('Smelter Look-up'!$A:$A,MATCH($A2439,'Smelter Look-up'!$E:$E,0)))</f>
        <v/>
      </c>
      <c r="C2439" s="153" t="str">
        <f ca="1">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 ca="1">IF(C2439="",NA(),MATCH($B2439&amp;$C2439,'Smelter Look-up'!$J:$J,0))</f>
        <v>#N/A</v>
      </c>
      <c r="X2439" s="171">
        <f t="shared" ca="1" si="114"/>
        <v>0</v>
      </c>
      <c r="AB2439" s="171" t="str">
        <f t="shared" ca="1" si="115"/>
        <v/>
      </c>
    </row>
    <row r="2440" spans="1:28" s="171" customFormat="1" ht="20.45">
      <c r="A2440" s="156"/>
      <c r="B2440" s="150" t="str">
        <f ca="1">IF(LEN(A2440)=0,"",INDEX('Smelter Look-up'!$A:$A,MATCH($A2440,'Smelter Look-up'!$E:$E,0)))</f>
        <v/>
      </c>
      <c r="C2440" s="153" t="str">
        <f ca="1">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 ca="1">IF(C2440="",NA(),MATCH($B2440&amp;$C2440,'Smelter Look-up'!$J:$J,0))</f>
        <v>#N/A</v>
      </c>
      <c r="X2440" s="171">
        <f t="shared" ca="1" si="114"/>
        <v>0</v>
      </c>
      <c r="AB2440" s="171" t="str">
        <f t="shared" ca="1" si="115"/>
        <v/>
      </c>
    </row>
    <row r="2441" spans="1:28" s="171" customFormat="1" ht="20.45">
      <c r="A2441" s="156"/>
      <c r="B2441" s="150" t="str">
        <f ca="1">IF(LEN(A2441)=0,"",INDEX('Smelter Look-up'!$A:$A,MATCH($A2441,'Smelter Look-up'!$E:$E,0)))</f>
        <v/>
      </c>
      <c r="C2441" s="153" t="str">
        <f ca="1">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 ca="1">IF(C2441="",NA(),MATCH($B2441&amp;$C2441,'Smelter Look-up'!$J:$J,0))</f>
        <v>#N/A</v>
      </c>
      <c r="X2441" s="171">
        <f t="shared" ca="1" si="114"/>
        <v>0</v>
      </c>
      <c r="AB2441" s="171" t="str">
        <f t="shared" ca="1" si="115"/>
        <v/>
      </c>
    </row>
    <row r="2442" spans="1:28" s="171" customFormat="1" ht="20.45">
      <c r="A2442" s="156"/>
      <c r="B2442" s="150" t="str">
        <f ca="1">IF(LEN(A2442)=0,"",INDEX('Smelter Look-up'!$A:$A,MATCH($A2442,'Smelter Look-up'!$E:$E,0)))</f>
        <v/>
      </c>
      <c r="C2442" s="153" t="str">
        <f ca="1">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 ca="1">IF(C2442="",NA(),MATCH($B2442&amp;$C2442,'Smelter Look-up'!$J:$J,0))</f>
        <v>#N/A</v>
      </c>
      <c r="X2442" s="171">
        <f t="shared" ca="1" si="114"/>
        <v>0</v>
      </c>
      <c r="AB2442" s="171" t="str">
        <f t="shared" ca="1" si="115"/>
        <v/>
      </c>
    </row>
    <row r="2443" spans="1:28" s="171" customFormat="1" ht="20.45">
      <c r="A2443" s="156"/>
      <c r="B2443" s="150" t="str">
        <f ca="1">IF(LEN(A2443)=0,"",INDEX('Smelter Look-up'!$A:$A,MATCH($A2443,'Smelter Look-up'!$E:$E,0)))</f>
        <v/>
      </c>
      <c r="C2443" s="153" t="str">
        <f ca="1">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 ca="1">IF(C2443="",NA(),MATCH($B2443&amp;$C2443,'Smelter Look-up'!$J:$J,0))</f>
        <v>#N/A</v>
      </c>
      <c r="X2443" s="171">
        <f t="shared" ca="1" si="114"/>
        <v>0</v>
      </c>
      <c r="AB2443" s="171" t="str">
        <f t="shared" ca="1" si="115"/>
        <v/>
      </c>
    </row>
    <row r="2444" spans="1:28" s="171" customFormat="1" ht="20.45">
      <c r="A2444" s="156"/>
      <c r="B2444" s="150" t="str">
        <f ca="1">IF(LEN(A2444)=0,"",INDEX('Smelter Look-up'!$A:$A,MATCH($A2444,'Smelter Look-up'!$E:$E,0)))</f>
        <v/>
      </c>
      <c r="C2444" s="153" t="str">
        <f ca="1">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 ca="1">IF(C2444="",NA(),MATCH($B2444&amp;$C2444,'Smelter Look-up'!$J:$J,0))</f>
        <v>#N/A</v>
      </c>
      <c r="X2444" s="171">
        <f t="shared" ca="1" si="114"/>
        <v>0</v>
      </c>
      <c r="AB2444" s="171" t="str">
        <f t="shared" ca="1" si="115"/>
        <v/>
      </c>
    </row>
    <row r="2445" spans="1:28" s="171" customFormat="1" ht="20.45">
      <c r="A2445" s="156"/>
      <c r="B2445" s="150" t="str">
        <f ca="1">IF(LEN(A2445)=0,"",INDEX('Smelter Look-up'!$A:$A,MATCH($A2445,'Smelter Look-up'!$E:$E,0)))</f>
        <v/>
      </c>
      <c r="C2445" s="153" t="str">
        <f ca="1">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 ca="1">IF(C2445="",NA(),MATCH($B2445&amp;$C2445,'Smelter Look-up'!$J:$J,0))</f>
        <v>#N/A</v>
      </c>
      <c r="X2445" s="171">
        <f t="shared" ca="1" si="114"/>
        <v>0</v>
      </c>
      <c r="AB2445" s="171" t="str">
        <f t="shared" ca="1" si="115"/>
        <v/>
      </c>
    </row>
    <row r="2446" spans="1:28" s="171" customFormat="1" ht="20.45">
      <c r="A2446" s="156"/>
      <c r="B2446" s="150" t="str">
        <f ca="1">IF(LEN(A2446)=0,"",INDEX('Smelter Look-up'!$A:$A,MATCH($A2446,'Smelter Look-up'!$E:$E,0)))</f>
        <v/>
      </c>
      <c r="C2446" s="153" t="str">
        <f ca="1">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 ca="1">IF(C2446="",NA(),MATCH($B2446&amp;$C2446,'Smelter Look-up'!$J:$J,0))</f>
        <v>#N/A</v>
      </c>
      <c r="X2446" s="171">
        <f t="shared" ca="1" si="114"/>
        <v>0</v>
      </c>
      <c r="AB2446" s="171" t="str">
        <f t="shared" ca="1" si="115"/>
        <v/>
      </c>
    </row>
    <row r="2447" spans="1:28" s="171" customFormat="1" ht="20.45">
      <c r="A2447" s="156"/>
      <c r="B2447" s="150" t="str">
        <f ca="1">IF(LEN(A2447)=0,"",INDEX('Smelter Look-up'!$A:$A,MATCH($A2447,'Smelter Look-up'!$E:$E,0)))</f>
        <v/>
      </c>
      <c r="C2447" s="153" t="str">
        <f ca="1">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 ca="1">IF(C2447="",NA(),MATCH($B2447&amp;$C2447,'Smelter Look-up'!$J:$J,0))</f>
        <v>#N/A</v>
      </c>
      <c r="X2447" s="171">
        <f t="shared" ca="1" si="114"/>
        <v>0</v>
      </c>
      <c r="AB2447" s="171" t="str">
        <f t="shared" ca="1" si="115"/>
        <v/>
      </c>
    </row>
    <row r="2448" spans="1:28" s="171" customFormat="1" ht="20.45">
      <c r="A2448" s="156"/>
      <c r="B2448" s="150" t="str">
        <f ca="1">IF(LEN(A2448)=0,"",INDEX('Smelter Look-up'!$A:$A,MATCH($A2448,'Smelter Look-up'!$E:$E,0)))</f>
        <v/>
      </c>
      <c r="C2448" s="153" t="str">
        <f ca="1">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 ca="1">IF(C2448="",NA(),MATCH($B2448&amp;$C2448,'Smelter Look-up'!$J:$J,0))</f>
        <v>#N/A</v>
      </c>
      <c r="X2448" s="171">
        <f t="shared" ca="1" si="114"/>
        <v>0</v>
      </c>
      <c r="AB2448" s="171" t="str">
        <f t="shared" ca="1" si="115"/>
        <v/>
      </c>
    </row>
    <row r="2449" spans="1:28" s="171" customFormat="1" ht="20.45">
      <c r="A2449" s="156"/>
      <c r="B2449" s="150" t="str">
        <f ca="1">IF(LEN(A2449)=0,"",INDEX('Smelter Look-up'!$A:$A,MATCH($A2449,'Smelter Look-up'!$E:$E,0)))</f>
        <v/>
      </c>
      <c r="C2449" s="153" t="str">
        <f ca="1">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 ca="1">IF(C2449="",NA(),MATCH($B2449&amp;$C2449,'Smelter Look-up'!$J:$J,0))</f>
        <v>#N/A</v>
      </c>
      <c r="X2449" s="171">
        <f t="shared" ca="1" si="114"/>
        <v>0</v>
      </c>
      <c r="AB2449" s="171" t="str">
        <f t="shared" ca="1" si="115"/>
        <v/>
      </c>
    </row>
    <row r="2450" spans="1:28" s="171" customFormat="1" ht="20.45">
      <c r="A2450" s="156"/>
      <c r="B2450" s="150" t="str">
        <f ca="1">IF(LEN(A2450)=0,"",INDEX('Smelter Look-up'!$A:$A,MATCH($A2450,'Smelter Look-up'!$E:$E,0)))</f>
        <v/>
      </c>
      <c r="C2450" s="153" t="str">
        <f ca="1">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 ca="1">IF(C2450="",NA(),MATCH($B2450&amp;$C2450,'Smelter Look-up'!$J:$J,0))</f>
        <v>#N/A</v>
      </c>
      <c r="X2450" s="171">
        <f t="shared" ca="1" si="114"/>
        <v>0</v>
      </c>
      <c r="AB2450" s="171" t="str">
        <f t="shared" ca="1" si="115"/>
        <v/>
      </c>
    </row>
    <row r="2451" spans="1:28" s="171" customFormat="1" ht="20.45">
      <c r="A2451" s="156"/>
      <c r="B2451" s="150" t="str">
        <f ca="1">IF(LEN(A2451)=0,"",INDEX('Smelter Look-up'!$A:$A,MATCH($A2451,'Smelter Look-up'!$E:$E,0)))</f>
        <v/>
      </c>
      <c r="C2451" s="153" t="str">
        <f ca="1">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 ca="1">IF(C2451="",NA(),MATCH($B2451&amp;$C2451,'Smelter Look-up'!$J:$J,0))</f>
        <v>#N/A</v>
      </c>
      <c r="X2451" s="171">
        <f t="shared" ca="1" si="114"/>
        <v>0</v>
      </c>
      <c r="AB2451" s="171" t="str">
        <f t="shared" ca="1" si="115"/>
        <v/>
      </c>
    </row>
    <row r="2452" spans="1:28" s="171" customFormat="1" ht="20.45">
      <c r="A2452" s="156"/>
      <c r="B2452" s="150" t="str">
        <f ca="1">IF(LEN(A2452)=0,"",INDEX('Smelter Look-up'!$A:$A,MATCH($A2452,'Smelter Look-up'!$E:$E,0)))</f>
        <v/>
      </c>
      <c r="C2452" s="153" t="str">
        <f ca="1">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 ca="1">IF(C2452="",NA(),MATCH($B2452&amp;$C2452,'Smelter Look-up'!$J:$J,0))</f>
        <v>#N/A</v>
      </c>
      <c r="X2452" s="171">
        <f t="shared" ca="1" si="114"/>
        <v>0</v>
      </c>
      <c r="AB2452" s="171" t="str">
        <f t="shared" ca="1" si="115"/>
        <v/>
      </c>
    </row>
    <row r="2453" spans="1:28" s="171" customFormat="1" ht="20.45">
      <c r="A2453" s="156"/>
      <c r="B2453" s="150" t="str">
        <f ca="1">IF(LEN(A2453)=0,"",INDEX('Smelter Look-up'!$A:$A,MATCH($A2453,'Smelter Look-up'!$E:$E,0)))</f>
        <v/>
      </c>
      <c r="C2453" s="153" t="str">
        <f ca="1">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 ca="1">IF(C2453="",NA(),MATCH($B2453&amp;$C2453,'Smelter Look-up'!$J:$J,0))</f>
        <v>#N/A</v>
      </c>
      <c r="X2453" s="171">
        <f t="shared" ca="1" si="114"/>
        <v>0</v>
      </c>
      <c r="AB2453" s="171" t="str">
        <f t="shared" ca="1" si="115"/>
        <v/>
      </c>
    </row>
    <row r="2454" spans="1:28" s="171" customFormat="1" ht="20.45">
      <c r="A2454" s="156"/>
      <c r="B2454" s="150" t="str">
        <f ca="1">IF(LEN(A2454)=0,"",INDEX('Smelter Look-up'!$A:$A,MATCH($A2454,'Smelter Look-up'!$E:$E,0)))</f>
        <v/>
      </c>
      <c r="C2454" s="153" t="str">
        <f ca="1">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 ca="1">IF(C2454="",NA(),MATCH($B2454&amp;$C2454,'Smelter Look-up'!$J:$J,0))</f>
        <v>#N/A</v>
      </c>
      <c r="X2454" s="171">
        <f t="shared" ca="1" si="114"/>
        <v>0</v>
      </c>
      <c r="AB2454" s="171" t="str">
        <f t="shared" ca="1" si="115"/>
        <v/>
      </c>
    </row>
    <row r="2455" spans="1:28" s="171" customFormat="1" ht="20.45">
      <c r="A2455" s="156"/>
      <c r="B2455" s="150" t="str">
        <f ca="1">IF(LEN(A2455)=0,"",INDEX('Smelter Look-up'!$A:$A,MATCH($A2455,'Smelter Look-up'!$E:$E,0)))</f>
        <v/>
      </c>
      <c r="C2455" s="153" t="str">
        <f ca="1">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 ca="1">IF(C2455="",NA(),MATCH($B2455&amp;$C2455,'Smelter Look-up'!$J:$J,0))</f>
        <v>#N/A</v>
      </c>
      <c r="X2455" s="171">
        <f t="shared" ca="1" si="114"/>
        <v>0</v>
      </c>
      <c r="AB2455" s="171" t="str">
        <f t="shared" ca="1" si="115"/>
        <v/>
      </c>
    </row>
    <row r="2456" spans="1:28" s="171" customFormat="1" ht="20.45">
      <c r="A2456" s="156"/>
      <c r="B2456" s="150" t="str">
        <f ca="1">IF(LEN(A2456)=0,"",INDEX('Smelter Look-up'!$A:$A,MATCH($A2456,'Smelter Look-up'!$E:$E,0)))</f>
        <v/>
      </c>
      <c r="C2456" s="153" t="str">
        <f ca="1">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 ca="1">IF(C2456="",NA(),MATCH($B2456&amp;$C2456,'Smelter Look-up'!$J:$J,0))</f>
        <v>#N/A</v>
      </c>
      <c r="X2456" s="171">
        <f t="shared" ca="1" si="114"/>
        <v>0</v>
      </c>
      <c r="AB2456" s="171" t="str">
        <f t="shared" ca="1" si="115"/>
        <v/>
      </c>
    </row>
    <row r="2457" spans="1:28" s="171" customFormat="1" ht="20.45">
      <c r="A2457" s="156"/>
      <c r="B2457" s="150" t="str">
        <f ca="1">IF(LEN(A2457)=0,"",INDEX('Smelter Look-up'!$A:$A,MATCH($A2457,'Smelter Look-up'!$E:$E,0)))</f>
        <v/>
      </c>
      <c r="C2457" s="153" t="str">
        <f ca="1">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 ca="1">IF(C2457="",NA(),MATCH($B2457&amp;$C2457,'Smelter Look-up'!$J:$J,0))</f>
        <v>#N/A</v>
      </c>
      <c r="X2457" s="171">
        <f t="shared" ca="1" si="114"/>
        <v>0</v>
      </c>
      <c r="AB2457" s="171" t="str">
        <f t="shared" ca="1" si="115"/>
        <v/>
      </c>
    </row>
    <row r="2458" spans="1:28" s="171" customFormat="1" ht="20.45">
      <c r="A2458" s="156"/>
      <c r="B2458" s="150" t="str">
        <f ca="1">IF(LEN(A2458)=0,"",INDEX('Smelter Look-up'!$A:$A,MATCH($A2458,'Smelter Look-up'!$E:$E,0)))</f>
        <v/>
      </c>
      <c r="C2458" s="153" t="str">
        <f ca="1">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 ca="1">IF(C2458="",NA(),MATCH($B2458&amp;$C2458,'Smelter Look-up'!$J:$J,0))</f>
        <v>#N/A</v>
      </c>
      <c r="X2458" s="171">
        <f t="shared" ca="1" si="114"/>
        <v>0</v>
      </c>
      <c r="AB2458" s="171" t="str">
        <f t="shared" ca="1" si="115"/>
        <v/>
      </c>
    </row>
    <row r="2459" spans="1:28" s="171" customFormat="1" ht="20.45">
      <c r="A2459" s="156"/>
      <c r="B2459" s="150" t="str">
        <f ca="1">IF(LEN(A2459)=0,"",INDEX('Smelter Look-up'!$A:$A,MATCH($A2459,'Smelter Look-up'!$E:$E,0)))</f>
        <v/>
      </c>
      <c r="C2459" s="153" t="str">
        <f ca="1">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 ca="1">IF(C2459="",NA(),MATCH($B2459&amp;$C2459,'Smelter Look-up'!$J:$J,0))</f>
        <v>#N/A</v>
      </c>
      <c r="X2459" s="171">
        <f t="shared" ca="1" si="114"/>
        <v>0</v>
      </c>
      <c r="AB2459" s="171" t="str">
        <f t="shared" ca="1" si="115"/>
        <v/>
      </c>
    </row>
    <row r="2460" spans="1:28" s="171" customFormat="1" ht="20.45">
      <c r="A2460" s="156"/>
      <c r="B2460" s="150" t="str">
        <f ca="1">IF(LEN(A2460)=0,"",INDEX('Smelter Look-up'!$A:$A,MATCH($A2460,'Smelter Look-up'!$E:$E,0)))</f>
        <v/>
      </c>
      <c r="C2460" s="153" t="str">
        <f ca="1">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 ca="1">IF(C2460="",NA(),MATCH($B2460&amp;$C2460,'Smelter Look-up'!$J:$J,0))</f>
        <v>#N/A</v>
      </c>
      <c r="X2460" s="171">
        <f t="shared" ca="1" si="114"/>
        <v>0</v>
      </c>
      <c r="AB2460" s="171" t="str">
        <f t="shared" ca="1" si="115"/>
        <v/>
      </c>
    </row>
    <row r="2461" spans="1:28" s="171" customFormat="1" ht="20.45">
      <c r="A2461" s="156"/>
      <c r="B2461" s="150" t="str">
        <f ca="1">IF(LEN(A2461)=0,"",INDEX('Smelter Look-up'!$A:$A,MATCH($A2461,'Smelter Look-up'!$E:$E,0)))</f>
        <v/>
      </c>
      <c r="C2461" s="153" t="str">
        <f ca="1">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 ca="1">IF(C2461="",NA(),MATCH($B2461&amp;$C2461,'Smelter Look-up'!$J:$J,0))</f>
        <v>#N/A</v>
      </c>
      <c r="X2461" s="171">
        <f t="shared" ca="1" si="114"/>
        <v>0</v>
      </c>
      <c r="AB2461" s="171" t="str">
        <f t="shared" ca="1" si="115"/>
        <v/>
      </c>
    </row>
    <row r="2462" spans="1:28" s="171" customFormat="1" ht="20.45">
      <c r="A2462" s="156"/>
      <c r="B2462" s="150" t="str">
        <f ca="1">IF(LEN(A2462)=0,"",INDEX('Smelter Look-up'!$A:$A,MATCH($A2462,'Smelter Look-up'!$E:$E,0)))</f>
        <v/>
      </c>
      <c r="C2462" s="153" t="str">
        <f ca="1">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 ca="1">IF(C2462="",NA(),MATCH($B2462&amp;$C2462,'Smelter Look-up'!$J:$J,0))</f>
        <v>#N/A</v>
      </c>
      <c r="X2462" s="171">
        <f t="shared" ca="1" si="114"/>
        <v>0</v>
      </c>
      <c r="AB2462" s="171" t="str">
        <f t="shared" ca="1" si="115"/>
        <v/>
      </c>
    </row>
    <row r="2463" spans="1:28" s="171" customFormat="1" ht="20.45">
      <c r="A2463" s="156"/>
      <c r="B2463" s="150" t="str">
        <f ca="1">IF(LEN(A2463)=0,"",INDEX('Smelter Look-up'!$A:$A,MATCH($A2463,'Smelter Look-up'!$E:$E,0)))</f>
        <v/>
      </c>
      <c r="C2463" s="153" t="str">
        <f ca="1">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 ca="1">IF(C2463="",NA(),MATCH($B2463&amp;$C2463,'Smelter Look-up'!$J:$J,0))</f>
        <v>#N/A</v>
      </c>
      <c r="X2463" s="171">
        <f t="shared" ca="1" si="114"/>
        <v>0</v>
      </c>
      <c r="AB2463" s="171" t="str">
        <f t="shared" ca="1" si="115"/>
        <v/>
      </c>
    </row>
    <row r="2464" spans="1:28" s="171" customFormat="1" ht="20.45">
      <c r="A2464" s="156"/>
      <c r="B2464" s="150" t="str">
        <f ca="1">IF(LEN(A2464)=0,"",INDEX('Smelter Look-up'!$A:$A,MATCH($A2464,'Smelter Look-up'!$E:$E,0)))</f>
        <v/>
      </c>
      <c r="C2464" s="153" t="str">
        <f ca="1">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 ca="1">IF(C2464="",NA(),MATCH($B2464&amp;$C2464,'Smelter Look-up'!$J:$J,0))</f>
        <v>#N/A</v>
      </c>
      <c r="X2464" s="171">
        <f t="shared" ca="1" si="114"/>
        <v>0</v>
      </c>
      <c r="AB2464" s="171" t="str">
        <f t="shared" ca="1" si="115"/>
        <v/>
      </c>
    </row>
    <row r="2465" spans="1:28" s="171" customFormat="1" ht="20.45">
      <c r="A2465" s="156"/>
      <c r="B2465" s="150" t="str">
        <f ca="1">IF(LEN(A2465)=0,"",INDEX('Smelter Look-up'!$A:$A,MATCH($A2465,'Smelter Look-up'!$E:$E,0)))</f>
        <v/>
      </c>
      <c r="C2465" s="153" t="str">
        <f ca="1">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 ca="1">IF(C2465="",NA(),MATCH($B2465&amp;$C2465,'Smelter Look-up'!$J:$J,0))</f>
        <v>#N/A</v>
      </c>
      <c r="X2465" s="171">
        <f t="shared" ca="1" si="114"/>
        <v>0</v>
      </c>
      <c r="AB2465" s="171" t="str">
        <f t="shared" ca="1" si="115"/>
        <v/>
      </c>
    </row>
    <row r="2466" spans="1:28" s="171" customFormat="1" ht="20.45">
      <c r="A2466" s="156"/>
      <c r="B2466" s="150" t="str">
        <f ca="1">IF(LEN(A2466)=0,"",INDEX('Smelter Look-up'!$A:$A,MATCH($A2466,'Smelter Look-up'!$E:$E,0)))</f>
        <v/>
      </c>
      <c r="C2466" s="153" t="str">
        <f ca="1">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 ca="1">IF(C2466="",NA(),MATCH($B2466&amp;$C2466,'Smelter Look-up'!$J:$J,0))</f>
        <v>#N/A</v>
      </c>
      <c r="X2466" s="171">
        <f t="shared" ca="1" si="114"/>
        <v>0</v>
      </c>
      <c r="AB2466" s="171" t="str">
        <f t="shared" ca="1" si="115"/>
        <v/>
      </c>
    </row>
    <row r="2467" spans="1:28" s="171" customFormat="1" ht="20.45">
      <c r="A2467" s="156"/>
      <c r="B2467" s="150" t="str">
        <f ca="1">IF(LEN(A2467)=0,"",INDEX('Smelter Look-up'!$A:$A,MATCH($A2467,'Smelter Look-up'!$E:$E,0)))</f>
        <v/>
      </c>
      <c r="C2467" s="153" t="str">
        <f ca="1">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 ca="1">IF(C2467="",NA(),MATCH($B2467&amp;$C2467,'Smelter Look-up'!$J:$J,0))</f>
        <v>#N/A</v>
      </c>
      <c r="X2467" s="171">
        <f t="shared" ca="1" si="114"/>
        <v>0</v>
      </c>
      <c r="AB2467" s="171" t="str">
        <f t="shared" ca="1" si="115"/>
        <v/>
      </c>
    </row>
    <row r="2468" spans="1:28" s="171" customFormat="1" ht="20.45">
      <c r="A2468" s="156"/>
      <c r="B2468" s="150" t="str">
        <f ca="1">IF(LEN(A2468)=0,"",INDEX('Smelter Look-up'!$A:$A,MATCH($A2468,'Smelter Look-up'!$E:$E,0)))</f>
        <v/>
      </c>
      <c r="C2468" s="153" t="str">
        <f ca="1">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 ca="1">IF(C2468="",NA(),MATCH($B2468&amp;$C2468,'Smelter Look-up'!$J:$J,0))</f>
        <v>#N/A</v>
      </c>
      <c r="X2468" s="171">
        <f t="shared" ca="1" si="114"/>
        <v>0</v>
      </c>
      <c r="AB2468" s="171" t="str">
        <f t="shared" ca="1" si="115"/>
        <v/>
      </c>
    </row>
    <row r="2469" spans="1:28" s="171" customFormat="1" ht="20.45">
      <c r="A2469" s="156"/>
      <c r="B2469" s="150" t="str">
        <f ca="1">IF(LEN(A2469)=0,"",INDEX('Smelter Look-up'!$A:$A,MATCH($A2469,'Smelter Look-up'!$E:$E,0)))</f>
        <v/>
      </c>
      <c r="C2469" s="153" t="str">
        <f ca="1">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 ca="1">IF(C2469="",NA(),MATCH($B2469&amp;$C2469,'Smelter Look-up'!$J:$J,0))</f>
        <v>#N/A</v>
      </c>
      <c r="X2469" s="171">
        <f t="shared" ca="1" si="114"/>
        <v>0</v>
      </c>
      <c r="AB2469" s="171" t="str">
        <f t="shared" ca="1" si="115"/>
        <v/>
      </c>
    </row>
    <row r="2470" spans="1:28" s="171" customFormat="1" ht="20.45">
      <c r="A2470" s="156"/>
      <c r="B2470" s="150" t="str">
        <f ca="1">IF(LEN(A2470)=0,"",INDEX('Smelter Look-up'!$A:$A,MATCH($A2470,'Smelter Look-up'!$E:$E,0)))</f>
        <v/>
      </c>
      <c r="C2470" s="153" t="str">
        <f ca="1">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 ca="1">IF(C2470="",NA(),MATCH($B2470&amp;$C2470,'Smelter Look-up'!$J:$J,0))</f>
        <v>#N/A</v>
      </c>
      <c r="X2470" s="171">
        <f t="shared" ca="1" si="114"/>
        <v>0</v>
      </c>
      <c r="AB2470" s="171" t="str">
        <f t="shared" ca="1" si="115"/>
        <v/>
      </c>
    </row>
    <row r="2471" spans="1:28" s="171" customFormat="1" ht="20.45">
      <c r="A2471" s="156"/>
      <c r="B2471" s="150" t="str">
        <f ca="1">IF(LEN(A2471)=0,"",INDEX('Smelter Look-up'!$A:$A,MATCH($A2471,'Smelter Look-up'!$E:$E,0)))</f>
        <v/>
      </c>
      <c r="C2471" s="153" t="str">
        <f ca="1">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 ca="1">IF(C2471="",NA(),MATCH($B2471&amp;$C2471,'Smelter Look-up'!$J:$J,0))</f>
        <v>#N/A</v>
      </c>
      <c r="X2471" s="171">
        <f t="shared" ca="1" si="114"/>
        <v>0</v>
      </c>
      <c r="AB2471" s="171" t="str">
        <f t="shared" ca="1" si="115"/>
        <v/>
      </c>
    </row>
    <row r="2472" spans="1:28" s="171" customFormat="1" ht="20.45">
      <c r="A2472" s="156"/>
      <c r="B2472" s="150" t="str">
        <f ca="1">IF(LEN(A2472)=0,"",INDEX('Smelter Look-up'!$A:$A,MATCH($A2472,'Smelter Look-up'!$E:$E,0)))</f>
        <v/>
      </c>
      <c r="C2472" s="153" t="str">
        <f ca="1">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 ca="1">IF(C2472="",NA(),MATCH($B2472&amp;$C2472,'Smelter Look-up'!$J:$J,0))</f>
        <v>#N/A</v>
      </c>
      <c r="X2472" s="171">
        <f t="shared" ca="1" si="114"/>
        <v>0</v>
      </c>
      <c r="AB2472" s="171" t="str">
        <f t="shared" ca="1" si="115"/>
        <v/>
      </c>
    </row>
    <row r="2473" spans="1:28" s="171" customFormat="1" ht="20.45">
      <c r="A2473" s="156"/>
      <c r="B2473" s="150" t="str">
        <f ca="1">IF(LEN(A2473)=0,"",INDEX('Smelter Look-up'!$A:$A,MATCH($A2473,'Smelter Look-up'!$E:$E,0)))</f>
        <v/>
      </c>
      <c r="C2473" s="153" t="str">
        <f ca="1">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 ca="1">IF(C2473="",NA(),MATCH($B2473&amp;$C2473,'Smelter Look-up'!$J:$J,0))</f>
        <v>#N/A</v>
      </c>
      <c r="X2473" s="171">
        <f t="shared" ca="1" si="114"/>
        <v>0</v>
      </c>
      <c r="AB2473" s="171" t="str">
        <f t="shared" ca="1" si="115"/>
        <v/>
      </c>
    </row>
    <row r="2474" spans="1:28" s="171" customFormat="1" ht="20.45">
      <c r="A2474" s="156"/>
      <c r="B2474" s="150" t="str">
        <f ca="1">IF(LEN(A2474)=0,"",INDEX('Smelter Look-up'!$A:$A,MATCH($A2474,'Smelter Look-up'!$E:$E,0)))</f>
        <v/>
      </c>
      <c r="C2474" s="153" t="str">
        <f ca="1">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 ca="1">IF(C2474="",NA(),MATCH($B2474&amp;$C2474,'Smelter Look-up'!$J:$J,0))</f>
        <v>#N/A</v>
      </c>
      <c r="X2474" s="171">
        <f t="shared" ca="1" si="114"/>
        <v>0</v>
      </c>
      <c r="AB2474" s="171" t="str">
        <f t="shared" ca="1" si="115"/>
        <v/>
      </c>
    </row>
    <row r="2475" spans="1:28" s="171" customFormat="1" ht="20.45">
      <c r="A2475" s="156"/>
      <c r="B2475" s="150" t="str">
        <f ca="1">IF(LEN(A2475)=0,"",INDEX('Smelter Look-up'!$A:$A,MATCH($A2475,'Smelter Look-up'!$E:$E,0)))</f>
        <v/>
      </c>
      <c r="C2475" s="153" t="str">
        <f ca="1">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 ca="1">IF(C2475="",NA(),MATCH($B2475&amp;$C2475,'Smelter Look-up'!$J:$J,0))</f>
        <v>#N/A</v>
      </c>
      <c r="X2475" s="171">
        <f t="shared" ca="1" si="114"/>
        <v>0</v>
      </c>
      <c r="AB2475" s="171" t="str">
        <f t="shared" ca="1" si="115"/>
        <v/>
      </c>
    </row>
    <row r="2476" spans="1:28" s="171" customFormat="1" ht="20.45">
      <c r="A2476" s="156"/>
      <c r="B2476" s="150" t="str">
        <f ca="1">IF(LEN(A2476)=0,"",INDEX('Smelter Look-up'!$A:$A,MATCH($A2476,'Smelter Look-up'!$E:$E,0)))</f>
        <v/>
      </c>
      <c r="C2476" s="153" t="str">
        <f ca="1">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 ca="1">IF(C2476="",NA(),MATCH($B2476&amp;$C2476,'Smelter Look-up'!$J:$J,0))</f>
        <v>#N/A</v>
      </c>
      <c r="X2476" s="171">
        <f t="shared" ca="1" si="114"/>
        <v>0</v>
      </c>
      <c r="AB2476" s="171" t="str">
        <f t="shared" ca="1" si="115"/>
        <v/>
      </c>
    </row>
    <row r="2477" spans="1:28" s="171" customFormat="1" ht="20.45">
      <c r="A2477" s="156"/>
      <c r="B2477" s="150" t="str">
        <f ca="1">IF(LEN(A2477)=0,"",INDEX('Smelter Look-up'!$A:$A,MATCH($A2477,'Smelter Look-up'!$E:$E,0)))</f>
        <v/>
      </c>
      <c r="C2477" s="153" t="str">
        <f ca="1">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 ca="1">IF(C2477="",NA(),MATCH($B2477&amp;$C2477,'Smelter Look-up'!$J:$J,0))</f>
        <v>#N/A</v>
      </c>
      <c r="X2477" s="171">
        <f t="shared" ca="1" si="114"/>
        <v>0</v>
      </c>
      <c r="AB2477" s="171" t="str">
        <f t="shared" ca="1" si="115"/>
        <v/>
      </c>
    </row>
    <row r="2478" spans="1:28" s="171" customFormat="1" ht="20.45">
      <c r="A2478" s="156"/>
      <c r="B2478" s="150" t="str">
        <f ca="1">IF(LEN(A2478)=0,"",INDEX('Smelter Look-up'!$A:$A,MATCH($A2478,'Smelter Look-up'!$E:$E,0)))</f>
        <v/>
      </c>
      <c r="C2478" s="153" t="str">
        <f ca="1">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 ca="1">IF(C2478="",NA(),MATCH($B2478&amp;$C2478,'Smelter Look-up'!$J:$J,0))</f>
        <v>#N/A</v>
      </c>
      <c r="X2478" s="171">
        <f t="shared" ca="1" si="114"/>
        <v>0</v>
      </c>
      <c r="AB2478" s="171" t="str">
        <f t="shared" ca="1" si="115"/>
        <v/>
      </c>
    </row>
    <row r="2479" spans="1:28" s="171" customFormat="1" ht="20.45">
      <c r="A2479" s="156"/>
      <c r="B2479" s="150" t="str">
        <f ca="1">IF(LEN(A2479)=0,"",INDEX('Smelter Look-up'!$A:$A,MATCH($A2479,'Smelter Look-up'!$E:$E,0)))</f>
        <v/>
      </c>
      <c r="C2479" s="153" t="str">
        <f ca="1">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 ca="1">IF(C2479="",NA(),MATCH($B2479&amp;$C2479,'Smelter Look-up'!$J:$J,0))</f>
        <v>#N/A</v>
      </c>
      <c r="X2479" s="171">
        <f t="shared" ca="1" si="114"/>
        <v>0</v>
      </c>
      <c r="AB2479" s="171" t="str">
        <f t="shared" ca="1" si="115"/>
        <v/>
      </c>
    </row>
    <row r="2480" spans="1:28" s="171" customFormat="1" ht="20.45">
      <c r="A2480" s="156"/>
      <c r="B2480" s="150" t="str">
        <f ca="1">IF(LEN(A2480)=0,"",INDEX('Smelter Look-up'!$A:$A,MATCH($A2480,'Smelter Look-up'!$E:$E,0)))</f>
        <v/>
      </c>
      <c r="C2480" s="153" t="str">
        <f ca="1">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 ca="1">IF(C2480="",NA(),MATCH($B2480&amp;$C2480,'Smelter Look-up'!$J:$J,0))</f>
        <v>#N/A</v>
      </c>
      <c r="X2480" s="171">
        <f t="shared" ca="1" si="114"/>
        <v>0</v>
      </c>
      <c r="AB2480" s="171" t="str">
        <f t="shared" ca="1" si="115"/>
        <v/>
      </c>
    </row>
    <row r="2481" spans="1:28" s="171" customFormat="1" ht="20.45">
      <c r="A2481" s="156"/>
      <c r="B2481" s="150" t="str">
        <f ca="1">IF(LEN(A2481)=0,"",INDEX('Smelter Look-up'!$A:$A,MATCH($A2481,'Smelter Look-up'!$E:$E,0)))</f>
        <v/>
      </c>
      <c r="C2481" s="153" t="str">
        <f ca="1">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 ca="1">IF(C2481="",NA(),MATCH($B2481&amp;$C2481,'Smelter Look-up'!$J:$J,0))</f>
        <v>#N/A</v>
      </c>
      <c r="X2481" s="171">
        <f t="shared" ca="1" si="114"/>
        <v>0</v>
      </c>
      <c r="AB2481" s="171" t="str">
        <f t="shared" ca="1" si="115"/>
        <v/>
      </c>
    </row>
    <row r="2482" spans="1:28" s="171" customFormat="1" ht="20.45">
      <c r="A2482" s="156"/>
      <c r="B2482" s="150" t="str">
        <f ca="1">IF(LEN(A2482)=0,"",INDEX('Smelter Look-up'!$A:$A,MATCH($A2482,'Smelter Look-up'!$E:$E,0)))</f>
        <v/>
      </c>
      <c r="C2482" s="153" t="str">
        <f ca="1">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 ca="1">IF(C2482="",NA(),MATCH($B2482&amp;$C2482,'Smelter Look-up'!$J:$J,0))</f>
        <v>#N/A</v>
      </c>
      <c r="X2482" s="171">
        <f t="shared" ca="1" si="114"/>
        <v>0</v>
      </c>
      <c r="AB2482" s="171" t="str">
        <f t="shared" ca="1" si="115"/>
        <v/>
      </c>
    </row>
    <row r="2483" spans="1:28" s="171" customFormat="1" ht="20.45">
      <c r="A2483" s="156"/>
      <c r="B2483" s="150" t="str">
        <f ca="1">IF(LEN(A2483)=0,"",INDEX('Smelter Look-up'!$A:$A,MATCH($A2483,'Smelter Look-up'!$E:$E,0)))</f>
        <v/>
      </c>
      <c r="C2483" s="153" t="str">
        <f ca="1">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 ca="1">IF(C2483="",NA(),MATCH($B2483&amp;$C2483,'Smelter Look-up'!$J:$J,0))</f>
        <v>#N/A</v>
      </c>
      <c r="X2483" s="171">
        <f t="shared" ca="1" si="114"/>
        <v>0</v>
      </c>
      <c r="AB2483" s="171" t="str">
        <f t="shared" ca="1" si="115"/>
        <v/>
      </c>
    </row>
    <row r="2484" spans="1:28" s="171" customFormat="1" ht="20.45">
      <c r="A2484" s="156"/>
      <c r="B2484" s="150" t="str">
        <f ca="1">IF(LEN(A2484)=0,"",INDEX('Smelter Look-up'!$A:$A,MATCH($A2484,'Smelter Look-up'!$E:$E,0)))</f>
        <v/>
      </c>
      <c r="C2484" s="153" t="str">
        <f ca="1">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 ca="1">IF(C2484="",NA(),MATCH($B2484&amp;$C2484,'Smelter Look-up'!$J:$J,0))</f>
        <v>#N/A</v>
      </c>
      <c r="X2484" s="171">
        <f t="shared" ca="1" si="114"/>
        <v>0</v>
      </c>
      <c r="AB2484" s="171" t="str">
        <f t="shared" ca="1" si="115"/>
        <v/>
      </c>
    </row>
    <row r="2485" spans="1:28" s="171" customFormat="1" ht="20.45">
      <c r="A2485" s="156"/>
      <c r="B2485" s="150" t="str">
        <f ca="1">IF(LEN(A2485)=0,"",INDEX('Smelter Look-up'!$A:$A,MATCH($A2485,'Smelter Look-up'!$E:$E,0)))</f>
        <v/>
      </c>
      <c r="C2485" s="153" t="str">
        <f ca="1">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 ca="1">IF(C2485="",NA(),MATCH($B2485&amp;$C2485,'Smelter Look-up'!$J:$J,0))</f>
        <v>#N/A</v>
      </c>
      <c r="X2485" s="171">
        <f t="shared" ca="1" si="114"/>
        <v>0</v>
      </c>
      <c r="AB2485" s="171" t="str">
        <f t="shared" ca="1" si="115"/>
        <v/>
      </c>
    </row>
    <row r="2486" spans="1:28" s="171" customFormat="1" ht="20.45">
      <c r="A2486" s="156"/>
      <c r="B2486" s="150" t="str">
        <f ca="1">IF(LEN(A2486)=0,"",INDEX('Smelter Look-up'!$A:$A,MATCH($A2486,'Smelter Look-up'!$E:$E,0)))</f>
        <v/>
      </c>
      <c r="C2486" s="153" t="str">
        <f ca="1">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 ca="1">IF(C2486="",NA(),MATCH($B2486&amp;$C2486,'Smelter Look-up'!$J:$J,0))</f>
        <v>#N/A</v>
      </c>
      <c r="X2486" s="171">
        <f t="shared" ca="1" si="114"/>
        <v>0</v>
      </c>
      <c r="AB2486" s="171" t="str">
        <f t="shared" ca="1" si="115"/>
        <v/>
      </c>
    </row>
    <row r="2487" spans="1:28" s="171" customFormat="1" ht="20.45">
      <c r="A2487" s="156"/>
      <c r="B2487" s="150" t="str">
        <f ca="1">IF(LEN(A2487)=0,"",INDEX('Smelter Look-up'!$A:$A,MATCH($A2487,'Smelter Look-up'!$E:$E,0)))</f>
        <v/>
      </c>
      <c r="C2487" s="153" t="str">
        <f ca="1">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 ca="1">IF(C2487="",NA(),MATCH($B2487&amp;$C2487,'Smelter Look-up'!$J:$J,0))</f>
        <v>#N/A</v>
      </c>
      <c r="X2487" s="171">
        <f t="shared" ca="1" si="114"/>
        <v>0</v>
      </c>
      <c r="AB2487" s="171" t="str">
        <f t="shared" ca="1" si="115"/>
        <v/>
      </c>
    </row>
    <row r="2488" spans="1:28" s="171" customFormat="1" ht="20.45">
      <c r="A2488" s="156"/>
      <c r="B2488" s="150" t="str">
        <f ca="1">IF(LEN(A2488)=0,"",INDEX('Smelter Look-up'!$A:$A,MATCH($A2488,'Smelter Look-up'!$E:$E,0)))</f>
        <v/>
      </c>
      <c r="C2488" s="153" t="str">
        <f ca="1">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 ca="1">IF(C2488="",NA(),MATCH($B2488&amp;$C2488,'Smelter Look-up'!$J:$J,0))</f>
        <v>#N/A</v>
      </c>
      <c r="X2488" s="171">
        <f t="shared" ca="1" si="114"/>
        <v>0</v>
      </c>
      <c r="AB2488" s="171" t="str">
        <f t="shared" ca="1" si="115"/>
        <v/>
      </c>
    </row>
    <row r="2489" spans="1:28" s="171" customFormat="1" ht="20.45">
      <c r="A2489" s="156"/>
      <c r="B2489" s="150" t="str">
        <f ca="1">IF(LEN(A2489)=0,"",INDEX('Smelter Look-up'!$A:$A,MATCH($A2489,'Smelter Look-up'!$E:$E,0)))</f>
        <v/>
      </c>
      <c r="C2489" s="153" t="str">
        <f ca="1">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 ca="1">IF(C2489="",NA(),MATCH($B2489&amp;$C2489,'Smelter Look-up'!$J:$J,0))</f>
        <v>#N/A</v>
      </c>
      <c r="X2489" s="171">
        <f t="shared" ca="1" si="114"/>
        <v>0</v>
      </c>
      <c r="AB2489" s="171" t="str">
        <f t="shared" ca="1" si="115"/>
        <v/>
      </c>
    </row>
    <row r="2490" spans="1:28" s="171" customFormat="1" ht="20.45">
      <c r="A2490" s="156"/>
      <c r="B2490" s="150" t="str">
        <f ca="1">IF(LEN(A2490)=0,"",INDEX('Smelter Look-up'!$A:$A,MATCH($A2490,'Smelter Look-up'!$E:$E,0)))</f>
        <v/>
      </c>
      <c r="C2490" s="153" t="str">
        <f ca="1">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 ca="1">IF(C2490="",NA(),MATCH($B2490&amp;$C2490,'Smelter Look-up'!$J:$J,0))</f>
        <v>#N/A</v>
      </c>
      <c r="X2490" s="171">
        <f t="shared" ca="1" si="114"/>
        <v>0</v>
      </c>
      <c r="AB2490" s="171" t="str">
        <f t="shared" ca="1" si="115"/>
        <v/>
      </c>
    </row>
    <row r="2491" spans="1:28" s="171" customFormat="1" ht="20.45">
      <c r="A2491" s="156"/>
      <c r="B2491" s="150" t="str">
        <f ca="1">IF(LEN(A2491)=0,"",INDEX('Smelter Look-up'!$A:$A,MATCH($A2491,'Smelter Look-up'!$E:$E,0)))</f>
        <v/>
      </c>
      <c r="C2491" s="153" t="str">
        <f ca="1">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 ca="1">IF(C2491="",NA(),MATCH($B2491&amp;$C2491,'Smelter Look-up'!$J:$J,0))</f>
        <v>#N/A</v>
      </c>
      <c r="X2491" s="171">
        <f t="shared" ca="1" si="114"/>
        <v>0</v>
      </c>
      <c r="AB2491" s="171" t="str">
        <f t="shared" ca="1" si="115"/>
        <v/>
      </c>
    </row>
    <row r="2492" spans="1:28" s="171" customFormat="1" ht="20.45">
      <c r="A2492" s="156"/>
      <c r="B2492" s="150" t="str">
        <f ca="1">IF(LEN(A2492)=0,"",INDEX('Smelter Look-up'!$A:$A,MATCH($A2492,'Smelter Look-up'!$E:$E,0)))</f>
        <v/>
      </c>
      <c r="C2492" s="153" t="str">
        <f ca="1">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 ca="1">IF(C2492="",NA(),MATCH($B2492&amp;$C2492,'Smelter Look-up'!$J:$J,0))</f>
        <v>#N/A</v>
      </c>
      <c r="X2492" s="171">
        <f t="shared" ca="1" si="114"/>
        <v>0</v>
      </c>
      <c r="AB2492" s="171" t="str">
        <f t="shared" ca="1" si="115"/>
        <v/>
      </c>
    </row>
    <row r="2493" spans="1:28" s="171" customFormat="1" ht="20.45">
      <c r="A2493" s="156"/>
      <c r="B2493" s="150" t="str">
        <f ca="1">IF(LEN(A2493)=0,"",INDEX('Smelter Look-up'!$A:$A,MATCH($A2493,'Smelter Look-up'!$E:$E,0)))</f>
        <v/>
      </c>
      <c r="C2493" s="153" t="str">
        <f ca="1">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 ca="1">IF(C2493="",NA(),MATCH($B2493&amp;$C2493,'Smelter Look-up'!$J:$J,0))</f>
        <v>#N/A</v>
      </c>
      <c r="X2493" s="171">
        <f t="shared" ca="1" si="114"/>
        <v>0</v>
      </c>
      <c r="AB2493" s="171" t="str">
        <f t="shared" ca="1" si="115"/>
        <v/>
      </c>
    </row>
    <row r="2494" spans="1:28" s="171" customFormat="1" ht="20.45">
      <c r="A2494" s="156"/>
      <c r="B2494" s="150" t="str">
        <f ca="1">IF(LEN(A2494)=0,"",INDEX('Smelter Look-up'!$A:$A,MATCH($A2494,'Smelter Look-up'!$E:$E,0)))</f>
        <v/>
      </c>
      <c r="C2494" s="153" t="str">
        <f ca="1">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 ca="1">IF(C2494="",NA(),MATCH($B2494&amp;$C2494,'Smelter Look-up'!$J:$J,0))</f>
        <v>#N/A</v>
      </c>
      <c r="X2494" s="171">
        <f t="shared" ca="1" si="114"/>
        <v>0</v>
      </c>
      <c r="AB2494" s="171" t="str">
        <f t="shared" ca="1" si="115"/>
        <v/>
      </c>
    </row>
    <row r="2495" spans="1:28" s="171" customFormat="1" ht="20.45">
      <c r="A2495" s="156"/>
      <c r="B2495" s="150" t="str">
        <f ca="1">IF(LEN(A2495)=0,"",INDEX('Smelter Look-up'!$A:$A,MATCH($A2495,'Smelter Look-up'!$E:$E,0)))</f>
        <v/>
      </c>
      <c r="C2495" s="153" t="str">
        <f ca="1">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 ca="1">IF(C2495="",NA(),MATCH($B2495&amp;$C2495,'Smelter Look-up'!$J:$J,0))</f>
        <v>#N/A</v>
      </c>
      <c r="X2495" s="171">
        <f t="shared" ref="X2495:X2500" ca="1" si="117">IF(AND(C2495="Smelter not listed",OR(LEN(D2495)=0,LEN(E2495)=0)),1,0)</f>
        <v>0</v>
      </c>
      <c r="AB2495" s="171" t="str">
        <f t="shared" ref="AB2495:AB2500" ca="1" si="118">B2495&amp;C2495</f>
        <v/>
      </c>
    </row>
    <row r="2496" spans="1:28" s="171" customFormat="1" ht="20.45">
      <c r="A2496" s="156"/>
      <c r="B2496" s="150" t="str">
        <f ca="1">IF(LEN(A2496)=0,"",INDEX('Smelter Look-up'!$A:$A,MATCH($A2496,'Smelter Look-up'!$E:$E,0)))</f>
        <v/>
      </c>
      <c r="C2496" s="153" t="str">
        <f ca="1">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 ca="1">IF(C2496="",NA(),MATCH($B2496&amp;$C2496,'Smelter Look-up'!$J:$J,0))</f>
        <v>#N/A</v>
      </c>
      <c r="X2496" s="171">
        <f t="shared" ca="1" si="117"/>
        <v>0</v>
      </c>
      <c r="AB2496" s="171" t="str">
        <f t="shared" ca="1" si="118"/>
        <v/>
      </c>
    </row>
    <row r="2497" spans="1:35" s="171" customFormat="1" ht="20.45">
      <c r="A2497" s="156"/>
      <c r="B2497" s="150" t="str">
        <f ca="1">IF(LEN(A2497)=0,"",INDEX('Smelter Look-up'!$A:$A,MATCH($A2497,'Smelter Look-up'!$E:$E,0)))</f>
        <v/>
      </c>
      <c r="C2497" s="153" t="str">
        <f ca="1">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 ca="1">IF(C2497="",NA(),MATCH($B2497&amp;$C2497,'Smelter Look-up'!$J:$J,0))</f>
        <v>#N/A</v>
      </c>
      <c r="X2497" s="171">
        <f t="shared" ca="1" si="117"/>
        <v>0</v>
      </c>
      <c r="AB2497" s="171" t="str">
        <f t="shared" ca="1" si="118"/>
        <v/>
      </c>
    </row>
    <row r="2498" spans="1:35" ht="20.45">
      <c r="A2498" s="207"/>
      <c r="B2498" s="150" t="str">
        <f ca="1">IF(LEN(A2498)=0,"",INDEX('Smelter Look-up'!$A:$A,MATCH($A2498,'Smelter Look-up'!$E:$E,0)))</f>
        <v/>
      </c>
      <c r="C2498" s="153" t="str">
        <f ca="1">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 ca="1">IF(C2498="",NA(),MATCH($B2498&amp;$C2498,'Smelter Look-up'!$J:$J,0))</f>
        <v>#N/A</v>
      </c>
      <c r="W2498" s="171"/>
      <c r="X2498" s="171">
        <f t="shared" ca="1" si="117"/>
        <v>0</v>
      </c>
      <c r="Y2498" s="171"/>
      <c r="Z2498" s="171"/>
      <c r="AA2498" s="171"/>
      <c r="AB2498" s="171" t="str">
        <f t="shared" ca="1" si="118"/>
        <v/>
      </c>
      <c r="AC2498" s="171"/>
      <c r="AD2498" s="171"/>
      <c r="AE2498" s="171"/>
      <c r="AF2498" s="171"/>
      <c r="AG2498" s="171"/>
      <c r="AH2498" s="171"/>
      <c r="AI2498" s="171"/>
    </row>
    <row r="2499" spans="1:35" ht="20.45">
      <c r="A2499" s="156"/>
      <c r="B2499" s="239" t="str">
        <f ca="1">IF(LEN(A2499)=0,"",INDEX('Smelter Look-up'!$A:$A,MATCH($A2499,'Smelter Look-up'!$E:$E,0)))</f>
        <v/>
      </c>
      <c r="C2499" s="153" t="str">
        <f ca="1">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 ca="1">IF(C2499="",NA(),MATCH($B2499&amp;$C2499,'Smelter Look-up'!$J:$J,0))</f>
        <v>#N/A</v>
      </c>
      <c r="W2499" s="171"/>
      <c r="X2499" s="171">
        <f t="shared" ca="1" si="117"/>
        <v>0</v>
      </c>
      <c r="Y2499" s="171"/>
      <c r="Z2499" s="171"/>
      <c r="AA2499" s="171"/>
      <c r="AB2499" s="171" t="str">
        <f t="shared" ca="1" si="118"/>
        <v/>
      </c>
      <c r="AC2499" s="171"/>
      <c r="AD2499" s="171"/>
      <c r="AE2499" s="171"/>
      <c r="AF2499" s="171"/>
      <c r="AG2499" s="171"/>
      <c r="AH2499" s="171"/>
      <c r="AI2499" s="171"/>
    </row>
    <row r="2500" spans="1:35" ht="21" thickBot="1">
      <c r="A2500" s="213"/>
      <c r="B2500" s="214" t="str">
        <f ca="1">IF(LEN(A2500)=0,"",INDEX('Smelter Look-up'!$A:$A,MATCH($A2500,'Smelter Look-up'!$E:$E,0)))</f>
        <v/>
      </c>
      <c r="C2500" s="243" t="str">
        <f ca="1">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 ca="1">IF(C2500="",NA(),MATCH($B2500&amp;$C2500,'Smelter Look-up'!$J:$J,0))</f>
        <v>#N/A</v>
      </c>
      <c r="W2500" s="171"/>
      <c r="X2500" s="171">
        <f t="shared" ca="1" si="117"/>
        <v>0</v>
      </c>
      <c r="Y2500" s="171"/>
      <c r="Z2500" s="171"/>
      <c r="AA2500" s="171"/>
      <c r="AB2500" s="171" t="str">
        <f t="shared" ca="1" si="118"/>
        <v/>
      </c>
      <c r="AC2500" s="171"/>
      <c r="AD2500" s="171"/>
      <c r="AE2500" s="171"/>
      <c r="AF2500" s="171"/>
      <c r="AG2500" s="171"/>
      <c r="AH2500" s="171"/>
      <c r="AI2500" s="171"/>
    </row>
    <row r="2501" spans="1:35" ht="13.1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21" activePane="bottomRight" state="frozen"/>
      <selection pane="bottomRight" activeCell="A4" sqref="A4"/>
      <selection pane="bottomLeft" activeCell="B24" sqref="B24:J24"/>
      <selection pane="topRight" activeCell="B24" sqref="B24:J24"/>
    </sheetView>
  </sheetViews>
  <sheetFormatPr defaultColWidth="8.875" defaultRowHeight="12.6"/>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30</v>
      </c>
    </row>
    <row r="2" spans="1:10" ht="16.149999999999999">
      <c r="A2" s="59" t="s">
        <v>123</v>
      </c>
      <c r="B2" s="60" t="str">
        <f>IF(F60=1,"Click here to return to Smelter List","")</f>
        <v>Click here to return to Smelter List</v>
      </c>
      <c r="C2" s="112" t="str">
        <f>IF(F59=1,"Click here to return to Product List","")</f>
        <v/>
      </c>
      <c r="D2" s="134" t="str">
        <f ca="1">IF(H65=0,"0",H65)</f>
        <v>0</v>
      </c>
    </row>
    <row r="3" spans="1:10" ht="16.149999999999999">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124</v>
      </c>
      <c r="G3" s="16" t="s">
        <v>125</v>
      </c>
      <c r="H3" s="16" t="s">
        <v>126</v>
      </c>
      <c r="I3" s="16" t="s">
        <v>127</v>
      </c>
      <c r="J3" s="16" t="s">
        <v>128</v>
      </c>
    </row>
    <row r="4" spans="1:10" ht="39">
      <c r="A4" s="136" t="str">
        <f ca="1">Declaration!B8</f>
        <v>Company Name (*):</v>
      </c>
      <c r="B4" s="80" t="str">
        <f>Declaration!D8</f>
        <v>Connection Technology Center</v>
      </c>
      <c r="C4" s="137" t="str">
        <f t="shared" ref="C4:C9" ca="1" si="0">IF(H4=1,J4,I4)</f>
        <v>Complete</v>
      </c>
      <c r="D4" s="206" t="str">
        <f>IF(H4=1,"Click here to enter Company Name","")</f>
        <v/>
      </c>
      <c r="E4" s="17" t="s">
        <v>25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25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25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Charlotte Cook</v>
      </c>
      <c r="C7" s="137" t="str">
        <f t="shared" ca="1" si="0"/>
        <v>Complete</v>
      </c>
      <c r="D7" s="86" t="str">
        <f>IF(H7=1,"Click here to enter Contact Name","")</f>
        <v/>
      </c>
      <c r="E7" s="17" t="s">
        <v>25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sales@ctconline.com</v>
      </c>
      <c r="C8" s="137" t="str">
        <f t="shared" ca="1" si="0"/>
        <v>Complete</v>
      </c>
      <c r="D8" s="86" t="str">
        <f>IF(H8=1,"Click here to enter Email-Contact","")</f>
        <v/>
      </c>
      <c r="E8" s="17" t="s">
        <v>25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585-924-5900</v>
      </c>
      <c r="C9" s="137" t="str">
        <f t="shared" ca="1" si="0"/>
        <v>Complete</v>
      </c>
      <c r="D9" s="86" t="str">
        <f>IF(H9=1,"Click here to enter Phone-Contact","")</f>
        <v/>
      </c>
      <c r="E9" s="17" t="s">
        <v>25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Charlotte Cook</v>
      </c>
      <c r="C10" s="137" t="str">
        <f t="shared" ref="C10:C58" ca="1" si="3">IF(H10=1,J10,I10)</f>
        <v>Complete</v>
      </c>
      <c r="D10" s="86" t="str">
        <f>IF(H10=1,"Click here to enter an Authorized Company Representative's name","")</f>
        <v/>
      </c>
      <c r="E10" s="17" t="s">
        <v>25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sales@ctconline.com</v>
      </c>
      <c r="C11" s="80" t="str">
        <f t="shared" ca="1" si="3"/>
        <v>Complete</v>
      </c>
      <c r="D11" s="86" t="str">
        <f>IF(H11=1,"Click here to enter Representative's email","")</f>
        <v/>
      </c>
      <c r="E11" s="17" t="s">
        <v>25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25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45363</v>
      </c>
      <c r="C13" s="80" t="str">
        <f t="shared" ca="1" si="3"/>
        <v>Complete</v>
      </c>
      <c r="D13" s="86" t="str">
        <f>IF(H13=1,"Click here to enter Date of Completion","")</f>
        <v/>
      </c>
      <c r="E13" s="17" t="s">
        <v>25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26</v>
      </c>
      <c r="F14" s="84"/>
      <c r="H14" s="16">
        <f t="shared" si="2"/>
        <v>0</v>
      </c>
    </row>
    <row r="15" spans="1:10" ht="26.45">
      <c r="A15" s="81" t="str">
        <f ca="1">Declaration!B26</f>
        <v>Cobalt(*)</v>
      </c>
      <c r="B15" s="80" t="str">
        <f>Declaration!D26</f>
        <v>Yes</v>
      </c>
      <c r="C15" s="80" t="str">
        <f t="shared" ca="1" si="3"/>
        <v>Complete</v>
      </c>
      <c r="D15" s="86" t="str">
        <f>IF(H15=1,"Click here to answer question 1 for Cobalt","")</f>
        <v/>
      </c>
      <c r="E15" s="17" t="s">
        <v>30</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25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25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25</v>
      </c>
      <c r="F18" s="84">
        <v>1</v>
      </c>
      <c r="G18" s="63">
        <f t="shared" si="4"/>
        <v>0</v>
      </c>
      <c r="H18" s="64">
        <f t="shared" si="2"/>
        <v>0</v>
      </c>
      <c r="I18" s="132" t="str">
        <f ca="1">OFFSET(L!$C$1,MATCH("Checker"&amp;"Comp",L!$A:$A,0)-1,SL,,)</f>
        <v>Complete</v>
      </c>
      <c r="J18" s="133">
        <f ca="1">OFFSET(L!$C$1,MATCH("Checker"&amp;ADDRESS(ROW(),COLUMN(),4),L!$A:$A,0)-1,SL,,)</f>
        <v>0</v>
      </c>
    </row>
    <row r="19" spans="1:10" ht="37.9">
      <c r="A19" s="80" t="str">
        <f ca="1">Declaration!B31</f>
        <v>2) Does any cobalt or natural mica remain in the product(s)? (*)</v>
      </c>
      <c r="B19" s="83"/>
      <c r="C19" s="83"/>
      <c r="D19" s="87"/>
      <c r="E19" s="17" t="s">
        <v>25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25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25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5">
      <c r="A22" s="80" t="str">
        <f ca="1">Declaration!B37</f>
        <v>3) Do any of the smelters or processors in your supply chain source the cobalt or natural mica from conflict-affected and high-risk areas? (OECD Due Diligence Guidance, see definitions tab) (*)</v>
      </c>
      <c r="B22" s="83"/>
      <c r="C22" s="83"/>
      <c r="D22" s="87"/>
      <c r="E22" s="17" t="s">
        <v>25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25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7" t="str">
        <f t="shared" ca="1" si="3"/>
        <v>Complete</v>
      </c>
      <c r="D24" s="232" t="str">
        <f>IF(H24=1,"Click here to answer question 3 for Mica","")</f>
        <v/>
      </c>
      <c r="E24" s="17" t="s">
        <v>25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25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25</v>
      </c>
      <c r="F26" s="85">
        <f>IF(B$18="No",0,1)</f>
        <v>0</v>
      </c>
      <c r="G26" s="63">
        <f t="shared" si="8"/>
        <v>1</v>
      </c>
      <c r="H26" s="64">
        <f t="shared" si="9"/>
        <v>0</v>
      </c>
      <c r="I26" s="132" t="str">
        <f ca="1">OFFSET(L!$C$1,MATCH("Checker"&amp;"Comp",L!$A:$A,0)-1,SL,,)</f>
        <v>Complete</v>
      </c>
      <c r="J26" s="16" t="e">
        <f ca="1">OFFSET(L!$C$1,MATCH("Checker"&amp;ADDRESS(ROW(),COLUMN(),4),L!$A:$A,0)-1,SL,,)</f>
        <v>#N/A</v>
      </c>
    </row>
    <row r="27" spans="1:10" ht="37.9">
      <c r="A27" s="80" t="str">
        <f ca="1">Declaration!B43</f>
        <v>4) Does 100 percent of the cobalt originate from recycled or scrap sources? (*)</v>
      </c>
      <c r="B27" s="83"/>
      <c r="C27" s="83"/>
      <c r="D27" s="87"/>
      <c r="E27" s="17" t="s">
        <v>25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25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25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25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25</v>
      </c>
      <c r="F31" s="85">
        <f>F26</f>
        <v>0</v>
      </c>
      <c r="G31" s="63">
        <f>IF(B31=0,1,0)</f>
        <v>1</v>
      </c>
      <c r="H31" s="64">
        <f>F31*G31</f>
        <v>0</v>
      </c>
      <c r="I31" s="132" t="str">
        <f ca="1">OFFSET(L!$C$1,MATCH("Checker"&amp;"Comp",L!$A:$A,0)-1,SL,,)</f>
        <v>Complete</v>
      </c>
      <c r="J31" s="133" t="e">
        <f ca="1">OFFSET(L!$C$1,MATCH("Checker"&amp;ADDRESS(ROW(),COLUMN(),4),L!$A:$A,0)-1,SL,,)</f>
        <v>#N/A</v>
      </c>
    </row>
    <row r="32" spans="1:10" ht="37.9">
      <c r="A32" s="80" t="str">
        <f ca="1">Declaration!B49</f>
        <v>5) What percentage of relevant suppliers have provided a response to your supply chain survey?(*)</v>
      </c>
      <c r="B32" s="83"/>
      <c r="C32" s="83"/>
      <c r="D32" s="87"/>
      <c r="E32" s="17" t="s">
        <v>25</v>
      </c>
      <c r="F32" s="84"/>
    </row>
    <row r="33" spans="1:10" ht="26.45">
      <c r="A33" s="81" t="str">
        <f ca="1">Declaration!B50</f>
        <v>Cobalt(*)</v>
      </c>
      <c r="B33" s="80">
        <f>Declaration!D50</f>
        <v>1</v>
      </c>
      <c r="C33" s="137" t="str">
        <f t="shared" ca="1" si="3"/>
        <v>Complete</v>
      </c>
      <c r="D33" s="232" t="str">
        <f>IF(H33=1,"Click here to answer question 5 for Cobalt","")</f>
        <v/>
      </c>
      <c r="E33" s="17" t="s">
        <v>30</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5">
      <c r="A34" s="81" t="str">
        <f ca="1">Declaration!B51</f>
        <v>Mica(*)</v>
      </c>
      <c r="B34" s="80">
        <f>Declaration!D51</f>
        <v>1</v>
      </c>
      <c r="C34" s="137" t="str">
        <f t="shared" ca="1" si="3"/>
        <v>Complete</v>
      </c>
      <c r="D34" s="86" t="str">
        <f>IF(H34=1,"Click here to answer question 5 for Mica","")</f>
        <v/>
      </c>
      <c r="E34" s="17" t="s">
        <v>30</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5" hidden="1">
      <c r="A35" s="81">
        <f ca="1">Declaration!B52</f>
        <v>0</v>
      </c>
      <c r="B35" s="80">
        <f>Declaration!D52</f>
        <v>0</v>
      </c>
      <c r="C35" s="137" t="str">
        <f t="shared" ca="1" si="3"/>
        <v>Complete</v>
      </c>
      <c r="D35" s="86" t="str">
        <f>IF(H35=1,"Click here to answer question 5 for Gold","")</f>
        <v/>
      </c>
      <c r="E35" s="17" t="s">
        <v>30</v>
      </c>
      <c r="F35" s="85">
        <f>F25</f>
        <v>0</v>
      </c>
      <c r="G35" s="63">
        <f t="shared" si="8"/>
        <v>1</v>
      </c>
      <c r="H35" s="64">
        <f t="shared" si="9"/>
        <v>0</v>
      </c>
      <c r="I35" s="132" t="str">
        <f ca="1">OFFSET(L!$C$1,MATCH("Checker"&amp;"Comp",L!$A:$A,0)-1,SL,,)</f>
        <v>Complete</v>
      </c>
      <c r="J35" s="16" t="e">
        <f ca="1">OFFSET(L!$C$1,MATCH("Checker"&amp;ADDRESS(ROW(),COLUMN(),4),L!$A:$A,0)-1,SL,,)</f>
        <v>#N/A</v>
      </c>
    </row>
    <row r="36" spans="1:10" ht="26.45" hidden="1">
      <c r="A36" s="81">
        <f ca="1">Declaration!B53</f>
        <v>0</v>
      </c>
      <c r="B36" s="80">
        <f>Declaration!D53</f>
        <v>0</v>
      </c>
      <c r="C36" s="137" t="str">
        <f t="shared" ca="1" si="3"/>
        <v>Complete</v>
      </c>
      <c r="D36" s="86" t="str">
        <f>IF(H36=1,"Click here to answer question 5 for Tungsten","")</f>
        <v/>
      </c>
      <c r="E36" s="17" t="s">
        <v>30</v>
      </c>
      <c r="F36" s="85">
        <f>F26</f>
        <v>0</v>
      </c>
      <c r="G36" s="63">
        <f t="shared" si="8"/>
        <v>1</v>
      </c>
      <c r="H36" s="64">
        <f t="shared" si="9"/>
        <v>0</v>
      </c>
      <c r="I36" s="132" t="str">
        <f ca="1">OFFSET(L!$C$1,MATCH("Checker"&amp;"Comp",L!$A:$A,0)-1,SL,,)</f>
        <v>Complete</v>
      </c>
      <c r="J36" s="16" t="e">
        <f ca="1">OFFSET(L!$C$1,MATCH("Checker"&amp;ADDRESS(ROW(),COLUMN(),4),L!$A:$A,0)-1,SL,,)</f>
        <v>#N/A</v>
      </c>
    </row>
    <row r="37" spans="1:10" ht="50.45">
      <c r="A37" s="80" t="str">
        <f ca="1">Declaration!B55</f>
        <v>6) Have you identified all of the smelters or processors supplying the cobalt or natural mica to your supply chain?(*)</v>
      </c>
      <c r="B37" s="83"/>
      <c r="C37" s="83"/>
      <c r="D37" s="87"/>
      <c r="E37" s="17" t="s">
        <v>23</v>
      </c>
      <c r="F37" s="84"/>
    </row>
    <row r="38" spans="1:10" ht="51.6">
      <c r="A38" s="81" t="str">
        <f ca="1">Declaration!B56</f>
        <v>Cobalt(*)</v>
      </c>
      <c r="B38" s="80" t="str">
        <f>Declaration!D56</f>
        <v>Yes</v>
      </c>
      <c r="C38" s="137" t="str">
        <f t="shared" ca="1" si="3"/>
        <v>Complete</v>
      </c>
      <c r="D38" s="232" t="str">
        <f>IF(H38=1,"Click here to answer question 6 for Cobalt","")</f>
        <v/>
      </c>
      <c r="E38" s="17" t="s">
        <v>23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t="str">
        <f>Declaration!D57</f>
        <v>Yes</v>
      </c>
      <c r="C39" s="137" t="str">
        <f t="shared" ca="1" si="3"/>
        <v>Complete</v>
      </c>
      <c r="D39" s="88" t="str">
        <f>IF(H39=1,"Click here to answer question 6 for Mica","")</f>
        <v/>
      </c>
      <c r="E39" s="17" t="s">
        <v>23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23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23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26</v>
      </c>
      <c r="F42" s="84"/>
    </row>
    <row r="43" spans="1:10" ht="39">
      <c r="A43" s="81" t="str">
        <f ca="1">Declaration!B62</f>
        <v>Cobalt(*)</v>
      </c>
      <c r="B43" s="80" t="str">
        <f>Declaration!D62</f>
        <v>Yes</v>
      </c>
      <c r="C43" s="137" t="str">
        <f t="shared" ca="1" si="3"/>
        <v>Complete</v>
      </c>
      <c r="D43" s="232" t="str">
        <f>IF(H43=1,"Click here to answer question 7 for Cobalt","")</f>
        <v/>
      </c>
      <c r="E43" s="17" t="s">
        <v>25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25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25</v>
      </c>
      <c r="F45" s="85">
        <f>F25</f>
        <v>0</v>
      </c>
      <c r="G45" s="63">
        <f t="shared" si="8"/>
        <v>1</v>
      </c>
      <c r="H45" s="64">
        <f t="shared" si="9"/>
        <v>0</v>
      </c>
      <c r="I45" s="132" t="str">
        <f ca="1">OFFSET(L!$C$1,MATCH("Checker"&amp;"Comp",L!$A:$A,0)-1,SL,,)</f>
        <v>Complete</v>
      </c>
      <c r="J45" s="16" t="s">
        <v>129</v>
      </c>
    </row>
    <row r="46" spans="1:10" ht="39" hidden="1" customHeight="1">
      <c r="A46" s="81">
        <f ca="1">Declaration!B65</f>
        <v>0</v>
      </c>
      <c r="B46" s="80">
        <f>Declaration!D65</f>
        <v>0</v>
      </c>
      <c r="C46" s="137" t="str">
        <f t="shared" ca="1" si="3"/>
        <v>Complete</v>
      </c>
      <c r="D46" s="89" t="str">
        <f>IF(H46=1,"Click here to answer question 7 for Tungsten","")</f>
        <v/>
      </c>
      <c r="E46" s="17" t="s">
        <v>25</v>
      </c>
      <c r="F46" s="85">
        <f>F26</f>
        <v>0</v>
      </c>
      <c r="G46" s="63">
        <f t="shared" si="8"/>
        <v>1</v>
      </c>
      <c r="H46" s="64">
        <f t="shared" si="9"/>
        <v>0</v>
      </c>
      <c r="I46" s="132" t="str">
        <f ca="1">OFFSET(L!$C$1,MATCH("Checker"&amp;"Comp",L!$A:$A,0)-1,SL,,)</f>
        <v>Complete</v>
      </c>
    </row>
    <row r="47" spans="1:10" ht="25.15">
      <c r="A47" s="80" t="str">
        <f ca="1">Declaration!B68</f>
        <v>Question</v>
      </c>
      <c r="B47" s="83"/>
      <c r="C47" s="83"/>
      <c r="D47" s="87"/>
      <c r="E47" s="17" t="s">
        <v>30</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25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25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130</v>
      </c>
      <c r="B50" s="80">
        <f>Declaration!G71</f>
        <v>0</v>
      </c>
      <c r="C50" s="80" t="str">
        <f ca="1">IF(H50=1,J50,I50)</f>
        <v>Complete</v>
      </c>
      <c r="D50" s="206" t="str">
        <f>IF(H50=1,"Click here to answer question (C)","")</f>
        <v/>
      </c>
      <c r="E50" s="17" t="s">
        <v>25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25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25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25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25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25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131</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25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132</v>
      </c>
      <c r="B60" s="80"/>
      <c r="C60" s="137" t="str">
        <f ca="1">IF(H60=1,J60,I60)</f>
        <v>Complete</v>
      </c>
      <c r="D60" s="222" t="str">
        <f ca="1">IF(H60=0,"","Click here to provide smelter information")</f>
        <v/>
      </c>
      <c r="E60" s="17" t="s">
        <v>25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133</v>
      </c>
      <c r="B61" s="80"/>
      <c r="C61" s="137" t="str">
        <f ca="1">IF(H61=1,J61,I61)</f>
        <v>Complete</v>
      </c>
      <c r="D61" s="222" t="str">
        <f ca="1">IF(H61=0,"","Click here to provide smelter information")</f>
        <v/>
      </c>
      <c r="E61" s="17" t="s">
        <v>25</v>
      </c>
      <c r="F61" s="85">
        <f>F24</f>
        <v>1</v>
      </c>
      <c r="G61" s="63">
        <f ca="1">IF(AND(COUNTIF(SmelterIdetifiedForMetal,"Mica")&gt;0,COUNTIF('Smelter List'!AB$5:AB$2500,"Mica?*")&gt;0),0,1)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25</v>
      </c>
      <c r="F62" s="85"/>
      <c r="G62" s="63"/>
      <c r="H62" s="64"/>
      <c r="I62" s="132" t="str">
        <f ca="1">OFFSET(L!$C$1,MATCH("Checker"&amp;"Comp",L!$A:$A,0)-1,SL,,)</f>
        <v>Complete</v>
      </c>
      <c r="K62" s="135"/>
    </row>
    <row r="63" spans="1:12" ht="41.1" hidden="1" customHeight="1">
      <c r="A63" s="81"/>
      <c r="B63" s="80"/>
      <c r="C63" s="80"/>
      <c r="D63" s="86"/>
      <c r="E63" s="17" t="s">
        <v>25</v>
      </c>
      <c r="F63" s="85"/>
      <c r="G63" s="63"/>
      <c r="H63" s="64"/>
      <c r="I63" s="132" t="str">
        <f ca="1">OFFSET(L!$C$1,MATCH("Checker"&amp;"Comp",L!$A:$A,0)-1,SL,,)</f>
        <v>Complete</v>
      </c>
      <c r="K63" s="135"/>
    </row>
    <row r="64" spans="1:12" ht="25.15">
      <c r="A64" s="142" t="s">
        <v>134</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135</v>
      </c>
      <c r="K64" s="135"/>
      <c r="L64" s="16" t="s">
        <v>136</v>
      </c>
    </row>
    <row r="65" spans="8:8">
      <c r="H65" s="16">
        <f ca="1">SUM(H4:H64)</f>
        <v>0</v>
      </c>
    </row>
    <row r="68" spans="8:8" ht="13.1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bottomRight" activeCell="B6" sqref="B6"/>
      <selection pane="bottomLeft" activeCell="B24" sqref="B24:J24"/>
      <selection pane="topRight" activeCell="B24" sqref="B24:J24"/>
    </sheetView>
  </sheetViews>
  <sheetFormatPr defaultColWidth="8.875" defaultRowHeight="12.6"/>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15">
      <c r="A2" s="20"/>
      <c r="B2" s="110"/>
      <c r="C2" s="110"/>
      <c r="D2"/>
      <c r="E2" s="21"/>
    </row>
    <row r="3" spans="1:35" ht="13.15">
      <c r="A3" s="20"/>
      <c r="B3" s="110"/>
      <c r="C3" s="110"/>
      <c r="D3" s="110"/>
      <c r="E3" s="21"/>
    </row>
    <row r="4" spans="1:35" ht="15.75" customHeight="1">
      <c r="A4" s="20"/>
      <c r="B4" s="392" t="s">
        <v>123</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1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154" activePane="bottomLeft" state="frozen"/>
      <selection pane="bottomLeft" activeCell="B169" sqref="B169"/>
      <selection activeCell="B24" sqref="B24:J24"/>
    </sheetView>
  </sheetViews>
  <sheetFormatPr defaultColWidth="8.875" defaultRowHeight="12.6"/>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137</v>
      </c>
      <c r="K4" s="159" t="s">
        <v>137</v>
      </c>
      <c r="L4" s="160"/>
      <c r="M4" s="160"/>
    </row>
    <row r="5" spans="1:13">
      <c r="A5" s="157" t="s">
        <v>61</v>
      </c>
      <c r="B5" s="157" t="s">
        <v>138</v>
      </c>
      <c r="C5" s="157" t="s">
        <v>138</v>
      </c>
      <c r="D5" s="306" t="s">
        <v>139</v>
      </c>
      <c r="E5" s="306" t="s">
        <v>140</v>
      </c>
      <c r="F5" s="158" t="s">
        <v>13</v>
      </c>
      <c r="G5" s="306"/>
      <c r="H5" s="306" t="s">
        <v>141</v>
      </c>
      <c r="I5" s="306" t="s">
        <v>142</v>
      </c>
      <c r="J5" s="157" t="str">
        <f>A5&amp;B5</f>
        <v>CobaltAnhui Hanrui New Material Co., Ltd.</v>
      </c>
      <c r="K5" s="157" t="str">
        <f>A5&amp;B5</f>
        <v>CobaltAnhui Hanrui New Material Co., Ltd.</v>
      </c>
    </row>
    <row r="6" spans="1:13">
      <c r="A6" s="157" t="s">
        <v>61</v>
      </c>
      <c r="B6" s="157" t="s">
        <v>143</v>
      </c>
      <c r="C6" s="157" t="s">
        <v>144</v>
      </c>
      <c r="D6" s="306" t="s">
        <v>145</v>
      </c>
      <c r="E6" s="306" t="s">
        <v>146</v>
      </c>
      <c r="F6" s="158" t="s">
        <v>13</v>
      </c>
      <c r="G6" s="306"/>
      <c r="H6" s="306" t="s">
        <v>147</v>
      </c>
      <c r="I6" s="306" t="s">
        <v>148</v>
      </c>
      <c r="J6" s="157" t="str">
        <f t="shared" ref="J6:J69" si="0">A6&amp;B6</f>
        <v>CobaltCDM Lubumbashi</v>
      </c>
      <c r="K6" s="157" t="str">
        <f t="shared" ref="K6:K69" si="1">A6&amp;B6</f>
        <v>CobaltCDM Lubumbashi</v>
      </c>
    </row>
    <row r="7" spans="1:13">
      <c r="A7" s="157" t="s">
        <v>61</v>
      </c>
      <c r="B7" s="157" t="s">
        <v>149</v>
      </c>
      <c r="C7" s="157" t="s">
        <v>149</v>
      </c>
      <c r="D7" s="306" t="s">
        <v>145</v>
      </c>
      <c r="E7" s="306" t="s">
        <v>150</v>
      </c>
      <c r="F7" s="158" t="s">
        <v>13</v>
      </c>
      <c r="G7" s="306"/>
      <c r="H7" s="306" t="s">
        <v>147</v>
      </c>
      <c r="I7" s="306" t="s">
        <v>148</v>
      </c>
      <c r="J7" s="157" t="str">
        <f t="shared" si="0"/>
        <v>CobaltChemaf Etoile</v>
      </c>
      <c r="K7" s="157" t="str">
        <f t="shared" si="1"/>
        <v>CobaltChemaf Etoile</v>
      </c>
    </row>
    <row r="8" spans="1:13">
      <c r="A8" s="157" t="s">
        <v>61</v>
      </c>
      <c r="B8" s="157" t="s">
        <v>151</v>
      </c>
      <c r="C8" s="157" t="s">
        <v>151</v>
      </c>
      <c r="D8" s="306" t="s">
        <v>139</v>
      </c>
      <c r="E8" s="306" t="s">
        <v>152</v>
      </c>
      <c r="F8" s="158" t="s">
        <v>13</v>
      </c>
      <c r="G8" s="306"/>
      <c r="H8" s="306" t="s">
        <v>153</v>
      </c>
      <c r="I8" s="306" t="s">
        <v>142</v>
      </c>
      <c r="J8" s="157" t="str">
        <f t="shared" si="0"/>
        <v>CobaltChizhou CN New Materials and Technology Co., Ltd.</v>
      </c>
      <c r="K8" s="157" t="str">
        <f t="shared" si="1"/>
        <v>CobaltChizhou CN New Materials and Technology Co., Ltd.</v>
      </c>
    </row>
    <row r="9" spans="1:13">
      <c r="A9" s="157" t="s">
        <v>61</v>
      </c>
      <c r="B9" s="157" t="s">
        <v>154</v>
      </c>
      <c r="C9" s="157" t="s">
        <v>151</v>
      </c>
      <c r="D9" s="306" t="s">
        <v>139</v>
      </c>
      <c r="E9" s="306" t="s">
        <v>152</v>
      </c>
      <c r="F9" s="158" t="s">
        <v>13</v>
      </c>
      <c r="G9" s="306"/>
      <c r="H9" s="306" t="s">
        <v>153</v>
      </c>
      <c r="I9" s="306" t="s">
        <v>142</v>
      </c>
      <c r="J9" s="157" t="str">
        <f t="shared" si="0"/>
        <v>CobaltChizhou Xi’en New Material Technology Co., Ltd.</v>
      </c>
      <c r="K9" s="157" t="str">
        <f t="shared" si="1"/>
        <v>CobaltChizhou Xi’en New Material Technology Co., Ltd.</v>
      </c>
    </row>
    <row r="10" spans="1:13">
      <c r="A10" s="157" t="s">
        <v>61</v>
      </c>
      <c r="B10" s="157" t="s">
        <v>155</v>
      </c>
      <c r="C10" s="157" t="s">
        <v>155</v>
      </c>
      <c r="D10" s="306" t="s">
        <v>156</v>
      </c>
      <c r="E10" s="306" t="s">
        <v>157</v>
      </c>
      <c r="F10" s="158" t="s">
        <v>13</v>
      </c>
      <c r="G10" s="306"/>
      <c r="H10" s="306" t="s">
        <v>158</v>
      </c>
      <c r="I10" s="306" t="s">
        <v>159</v>
      </c>
      <c r="J10" s="157" t="str">
        <f t="shared" si="0"/>
        <v>CobaltCompagnie de Tifnout Tiranimine</v>
      </c>
      <c r="K10" s="157" t="str">
        <f t="shared" si="1"/>
        <v>CobaltCompagnie de Tifnout Tiranimine</v>
      </c>
    </row>
    <row r="11" spans="1:13">
      <c r="A11" s="157" t="s">
        <v>61</v>
      </c>
      <c r="B11" s="157" t="s">
        <v>160</v>
      </c>
      <c r="C11" s="157" t="s">
        <v>155</v>
      </c>
      <c r="D11" s="306" t="s">
        <v>156</v>
      </c>
      <c r="E11" s="306" t="s">
        <v>157</v>
      </c>
      <c r="F11" s="158" t="s">
        <v>13</v>
      </c>
      <c r="G11" s="306"/>
      <c r="H11" s="306" t="s">
        <v>158</v>
      </c>
      <c r="I11" s="306" t="s">
        <v>159</v>
      </c>
      <c r="J11" s="157" t="str">
        <f t="shared" si="0"/>
        <v>CobaltComplexe hydrométallurgique de Guemassa</v>
      </c>
      <c r="K11" s="157" t="str">
        <f t="shared" si="1"/>
        <v>CobaltComplexe hydrométallurgique de Guemassa</v>
      </c>
    </row>
    <row r="12" spans="1:13">
      <c r="A12" s="157" t="s">
        <v>61</v>
      </c>
      <c r="B12" s="157" t="s">
        <v>161</v>
      </c>
      <c r="C12" s="157" t="s">
        <v>161</v>
      </c>
      <c r="D12" s="306" t="s">
        <v>162</v>
      </c>
      <c r="E12" s="306" t="s">
        <v>163</v>
      </c>
      <c r="F12" s="158" t="s">
        <v>13</v>
      </c>
      <c r="G12" s="306"/>
      <c r="H12" s="306" t="s">
        <v>164</v>
      </c>
      <c r="I12" s="306" t="s">
        <v>165</v>
      </c>
      <c r="J12" s="157" t="str">
        <f t="shared" si="0"/>
        <v>CobaltCoreMax Corporation</v>
      </c>
      <c r="K12" s="157" t="str">
        <f t="shared" si="1"/>
        <v>CobaltCoreMax Corporation</v>
      </c>
    </row>
    <row r="13" spans="1:13">
      <c r="A13" s="157" t="s">
        <v>61</v>
      </c>
      <c r="B13" s="157" t="s">
        <v>166</v>
      </c>
      <c r="C13" s="157" t="s">
        <v>166</v>
      </c>
      <c r="D13" s="306" t="s">
        <v>167</v>
      </c>
      <c r="E13" s="306" t="s">
        <v>168</v>
      </c>
      <c r="F13" s="158" t="s">
        <v>13</v>
      </c>
      <c r="G13" s="306"/>
      <c r="H13" s="306" t="s">
        <v>169</v>
      </c>
      <c r="I13" s="306" t="s">
        <v>170</v>
      </c>
      <c r="J13" s="157" t="str">
        <f t="shared" si="0"/>
        <v>CobaltCosmo Chemical, Ltd.</v>
      </c>
      <c r="K13" s="157" t="str">
        <f t="shared" si="1"/>
        <v>CobaltCosmo Chemical, Ltd.</v>
      </c>
    </row>
    <row r="14" spans="1:13">
      <c r="A14" s="157" t="s">
        <v>61</v>
      </c>
      <c r="B14" s="157" t="s">
        <v>171</v>
      </c>
      <c r="C14" s="157" t="s">
        <v>166</v>
      </c>
      <c r="D14" s="306" t="s">
        <v>167</v>
      </c>
      <c r="E14" s="306" t="s">
        <v>168</v>
      </c>
      <c r="F14" s="158" t="s">
        <v>13</v>
      </c>
      <c r="G14" s="306"/>
      <c r="H14" s="306" t="s">
        <v>169</v>
      </c>
      <c r="I14" s="306" t="s">
        <v>170</v>
      </c>
      <c r="J14" s="157" t="str">
        <f t="shared" si="0"/>
        <v>CobaltCosmo EcoChem Co., Ltd.</v>
      </c>
      <c r="K14" s="157" t="str">
        <f t="shared" si="1"/>
        <v>CobaltCosmo EcoChem Co., Ltd.</v>
      </c>
    </row>
    <row r="15" spans="1:13">
      <c r="A15" s="157" t="s">
        <v>61</v>
      </c>
      <c r="B15" s="157" t="s">
        <v>172</v>
      </c>
      <c r="C15" s="157" t="s">
        <v>172</v>
      </c>
      <c r="D15" s="306" t="s">
        <v>173</v>
      </c>
      <c r="E15" s="306" t="s">
        <v>174</v>
      </c>
      <c r="F15" s="158" t="s">
        <v>13</v>
      </c>
      <c r="G15" s="306"/>
      <c r="H15" s="306" t="s">
        <v>175</v>
      </c>
      <c r="I15" s="306" t="s">
        <v>175</v>
      </c>
      <c r="J15" s="157" t="str">
        <f t="shared" si="0"/>
        <v>CobaltDynatec Madagascar Company</v>
      </c>
      <c r="K15" s="157" t="str">
        <f t="shared" si="1"/>
        <v>CobaltDynatec Madagascar Company</v>
      </c>
    </row>
    <row r="16" spans="1:13">
      <c r="A16" s="157" t="s">
        <v>61</v>
      </c>
      <c r="B16" s="157" t="s">
        <v>176</v>
      </c>
      <c r="C16" s="157" t="s">
        <v>176</v>
      </c>
      <c r="D16" s="306" t="s">
        <v>177</v>
      </c>
      <c r="E16" s="306" t="s">
        <v>178</v>
      </c>
      <c r="F16" s="158" t="s">
        <v>13</v>
      </c>
      <c r="G16" s="306"/>
      <c r="H16" s="306" t="s">
        <v>179</v>
      </c>
      <c r="I16" s="306" t="s">
        <v>179</v>
      </c>
      <c r="J16" s="157" t="str">
        <f t="shared" si="0"/>
        <v>CobaltEti Bakir A.S</v>
      </c>
      <c r="K16" s="157" t="str">
        <f t="shared" si="1"/>
        <v>CobaltEti Bakir A.S</v>
      </c>
    </row>
    <row r="17" spans="1:11">
      <c r="A17" s="157" t="s">
        <v>61</v>
      </c>
      <c r="B17" s="157" t="s">
        <v>180</v>
      </c>
      <c r="C17" s="157" t="s">
        <v>176</v>
      </c>
      <c r="D17" s="306" t="s">
        <v>177</v>
      </c>
      <c r="E17" s="306" t="s">
        <v>178</v>
      </c>
      <c r="F17" s="158" t="s">
        <v>13</v>
      </c>
      <c r="G17" s="306"/>
      <c r="H17" s="306" t="s">
        <v>179</v>
      </c>
      <c r="I17" s="306" t="s">
        <v>179</v>
      </c>
      <c r="J17" s="157" t="str">
        <f t="shared" si="0"/>
        <v>CobaltEti Bakır A.S</v>
      </c>
      <c r="K17" s="157" t="str">
        <f t="shared" si="1"/>
        <v>CobaltEti Bakır A.S</v>
      </c>
    </row>
    <row r="18" spans="1:11">
      <c r="A18" s="157" t="s">
        <v>61</v>
      </c>
      <c r="B18" s="157" t="s">
        <v>181</v>
      </c>
      <c r="C18" s="157" t="s">
        <v>176</v>
      </c>
      <c r="D18" s="306" t="s">
        <v>177</v>
      </c>
      <c r="E18" s="306" t="s">
        <v>178</v>
      </c>
      <c r="F18" s="158" t="s">
        <v>13</v>
      </c>
      <c r="G18" s="306"/>
      <c r="H18" s="306" t="s">
        <v>179</v>
      </c>
      <c r="I18" s="306" t="s">
        <v>179</v>
      </c>
      <c r="J18" s="157" t="str">
        <f t="shared" si="0"/>
        <v>CobaltEti Bakır A.Ş</v>
      </c>
      <c r="K18" s="157" t="str">
        <f t="shared" si="1"/>
        <v>CobaltEti Bakır A.Ş</v>
      </c>
    </row>
    <row r="19" spans="1:11">
      <c r="A19" s="157" t="s">
        <v>61</v>
      </c>
      <c r="B19" s="157" t="s">
        <v>182</v>
      </c>
      <c r="C19" s="157" t="s">
        <v>182</v>
      </c>
      <c r="D19" s="306" t="s">
        <v>139</v>
      </c>
      <c r="E19" s="306" t="s">
        <v>183</v>
      </c>
      <c r="F19" s="158" t="s">
        <v>13</v>
      </c>
      <c r="G19" s="306"/>
      <c r="H19" s="306" t="s">
        <v>184</v>
      </c>
      <c r="I19" s="306" t="s">
        <v>185</v>
      </c>
      <c r="J19" s="157" t="str">
        <f t="shared" si="0"/>
        <v>CobaltFairsky Industrial Co., Limited</v>
      </c>
      <c r="K19" s="157" t="str">
        <f t="shared" si="1"/>
        <v>CobaltFairsky Industrial Co., Limited</v>
      </c>
    </row>
    <row r="20" spans="1:11">
      <c r="A20" s="157" t="s">
        <v>61</v>
      </c>
      <c r="B20" s="157" t="s">
        <v>91</v>
      </c>
      <c r="C20" s="157" t="s">
        <v>91</v>
      </c>
      <c r="D20" s="306" t="s">
        <v>82</v>
      </c>
      <c r="E20" s="306" t="s">
        <v>92</v>
      </c>
      <c r="F20" s="158" t="s">
        <v>13</v>
      </c>
      <c r="G20" s="306"/>
      <c r="H20" s="306" t="s">
        <v>93</v>
      </c>
      <c r="I20" s="306" t="s">
        <v>89</v>
      </c>
      <c r="J20" s="157" t="str">
        <f t="shared" si="0"/>
        <v>CobaltFort Saskatchewan Metals Facility</v>
      </c>
      <c r="K20" s="157" t="str">
        <f t="shared" si="1"/>
        <v>CobaltFort Saskatchewan Metals Facility</v>
      </c>
    </row>
    <row r="21" spans="1:11">
      <c r="A21" s="157" t="s">
        <v>61</v>
      </c>
      <c r="B21" s="157" t="s">
        <v>186</v>
      </c>
      <c r="C21" s="157" t="s">
        <v>187</v>
      </c>
      <c r="D21" s="306" t="s">
        <v>188</v>
      </c>
      <c r="E21" s="306" t="s">
        <v>189</v>
      </c>
      <c r="F21" s="158" t="s">
        <v>13</v>
      </c>
      <c r="G21" s="306"/>
      <c r="H21" s="306" t="s">
        <v>190</v>
      </c>
      <c r="I21" s="306" t="s">
        <v>191</v>
      </c>
      <c r="J21" s="157" t="str">
        <f t="shared" si="0"/>
        <v>CobaltFreeport Kokkola</v>
      </c>
      <c r="K21" s="157" t="str">
        <f t="shared" si="1"/>
        <v>CobaltFreeport Kokkola</v>
      </c>
    </row>
    <row r="22" spans="1:11">
      <c r="A22" s="157" t="s">
        <v>61</v>
      </c>
      <c r="B22" s="157" t="s">
        <v>192</v>
      </c>
      <c r="C22" s="157" t="s">
        <v>192</v>
      </c>
      <c r="D22" s="306" t="s">
        <v>139</v>
      </c>
      <c r="E22" s="306" t="s">
        <v>193</v>
      </c>
      <c r="F22" s="158" t="s">
        <v>13</v>
      </c>
      <c r="G22" s="306"/>
      <c r="H22" s="306" t="s">
        <v>194</v>
      </c>
      <c r="I22" s="306" t="s">
        <v>195</v>
      </c>
      <c r="J22" s="157" t="str">
        <f t="shared" si="0"/>
        <v>CobaltFujian Evergreen New Energy Technology Co.</v>
      </c>
      <c r="K22" s="157" t="str">
        <f t="shared" si="1"/>
        <v>CobaltFujian Evergreen New Energy Technology Co.</v>
      </c>
    </row>
    <row r="23" spans="1:11">
      <c r="A23" s="157" t="s">
        <v>61</v>
      </c>
      <c r="B23" s="157" t="s">
        <v>196</v>
      </c>
      <c r="C23" s="157" t="s">
        <v>196</v>
      </c>
      <c r="D23" s="306" t="s">
        <v>139</v>
      </c>
      <c r="E23" s="306" t="s">
        <v>197</v>
      </c>
      <c r="F23" s="158" t="s">
        <v>13</v>
      </c>
      <c r="G23" s="306"/>
      <c r="H23" s="306" t="s">
        <v>198</v>
      </c>
      <c r="I23" s="306" t="s">
        <v>199</v>
      </c>
      <c r="J23" s="157" t="str">
        <f t="shared" si="0"/>
        <v>CobaltGangzhou Yi Hao Umicore Industry Co.</v>
      </c>
      <c r="K23" s="157" t="str">
        <f t="shared" si="1"/>
        <v>CobaltGangzhou Yi Hao Umicore Industry Co.</v>
      </c>
    </row>
    <row r="24" spans="1:11">
      <c r="A24" s="157" t="s">
        <v>61</v>
      </c>
      <c r="B24" s="157" t="s">
        <v>200</v>
      </c>
      <c r="C24" s="157" t="s">
        <v>200</v>
      </c>
      <c r="D24" s="306" t="s">
        <v>139</v>
      </c>
      <c r="E24" s="306" t="s">
        <v>201</v>
      </c>
      <c r="F24" s="158" t="s">
        <v>13</v>
      </c>
      <c r="G24" s="306"/>
      <c r="H24" s="306" t="s">
        <v>198</v>
      </c>
      <c r="I24" s="306" t="s">
        <v>199</v>
      </c>
      <c r="J24" s="157" t="str">
        <f t="shared" si="0"/>
        <v>CobaltGanzhou Highpower Technology Co., Ltd.</v>
      </c>
      <c r="K24" s="157" t="str">
        <f t="shared" si="1"/>
        <v>CobaltGanzhou Highpower Technology Co., Ltd.</v>
      </c>
    </row>
    <row r="25" spans="1:11">
      <c r="A25" s="157" t="s">
        <v>61</v>
      </c>
      <c r="B25" s="157" t="s">
        <v>202</v>
      </c>
      <c r="C25" s="157" t="s">
        <v>202</v>
      </c>
      <c r="D25" s="306" t="s">
        <v>139</v>
      </c>
      <c r="E25" s="306" t="s">
        <v>203</v>
      </c>
      <c r="F25" s="158" t="s">
        <v>13</v>
      </c>
      <c r="G25" s="306"/>
      <c r="H25" s="306" t="s">
        <v>198</v>
      </c>
      <c r="I25" s="306" t="s">
        <v>199</v>
      </c>
      <c r="J25" s="157" t="str">
        <f t="shared" si="0"/>
        <v>CobaltGanzhou Tengyuan Cobalt New Material Co., Ltd.</v>
      </c>
      <c r="K25" s="157" t="str">
        <f t="shared" si="1"/>
        <v>CobaltGanzhou Tengyuan Cobalt New Material Co., Ltd.</v>
      </c>
    </row>
    <row r="26" spans="1:11">
      <c r="A26" s="157" t="s">
        <v>61</v>
      </c>
      <c r="B26" s="157" t="s">
        <v>204</v>
      </c>
      <c r="C26" s="157" t="s">
        <v>204</v>
      </c>
      <c r="D26" s="306" t="s">
        <v>139</v>
      </c>
      <c r="E26" s="306" t="s">
        <v>205</v>
      </c>
      <c r="F26" s="158" t="s">
        <v>13</v>
      </c>
      <c r="G26" s="306"/>
      <c r="H26" s="306" t="s">
        <v>206</v>
      </c>
      <c r="I26" s="306" t="s">
        <v>207</v>
      </c>
      <c r="J26" s="157" t="str">
        <f t="shared" si="0"/>
        <v>CobaltGem (Jiangsu) Cobalt Industry Co., Ltd.</v>
      </c>
      <c r="K26" s="157" t="str">
        <f t="shared" si="1"/>
        <v>CobaltGem (Jiangsu) Cobalt Industry Co., Ltd.</v>
      </c>
    </row>
    <row r="27" spans="1:11">
      <c r="A27" s="157" t="s">
        <v>61</v>
      </c>
      <c r="B27" s="157" t="s">
        <v>94</v>
      </c>
      <c r="C27" s="157" t="s">
        <v>94</v>
      </c>
      <c r="D27" s="306" t="s">
        <v>95</v>
      </c>
      <c r="E27" s="306" t="s">
        <v>96</v>
      </c>
      <c r="F27" s="158" t="s">
        <v>13</v>
      </c>
      <c r="G27" s="306"/>
      <c r="H27" s="306" t="s">
        <v>97</v>
      </c>
      <c r="I27" s="306" t="s">
        <v>98</v>
      </c>
      <c r="J27" s="157" t="str">
        <f t="shared" si="0"/>
        <v>CobaltGlencore Nikkelverk Refinery</v>
      </c>
      <c r="K27" s="157" t="str">
        <f t="shared" si="1"/>
        <v>CobaltGlencore Nikkelverk Refinery</v>
      </c>
    </row>
    <row r="28" spans="1:11">
      <c r="A28" s="157" t="s">
        <v>61</v>
      </c>
      <c r="B28" s="157" t="s">
        <v>208</v>
      </c>
      <c r="C28" s="157" t="s">
        <v>208</v>
      </c>
      <c r="D28" s="306" t="s">
        <v>139</v>
      </c>
      <c r="E28" s="306" t="s">
        <v>209</v>
      </c>
      <c r="F28" s="158" t="s">
        <v>13</v>
      </c>
      <c r="G28" s="306"/>
      <c r="H28" s="306" t="s">
        <v>210</v>
      </c>
      <c r="I28" s="306" t="s">
        <v>211</v>
      </c>
      <c r="J28" s="157" t="str">
        <f t="shared" si="0"/>
        <v>CobaltGuangdong Fangyuan Environment Co., Ltd.</v>
      </c>
      <c r="K28" s="157" t="str">
        <f t="shared" si="1"/>
        <v>CobaltGuangdong Fangyuan Environment Co., Ltd.</v>
      </c>
    </row>
    <row r="29" spans="1:11">
      <c r="A29" s="157" t="s">
        <v>61</v>
      </c>
      <c r="B29" s="157" t="s">
        <v>212</v>
      </c>
      <c r="C29" s="157" t="s">
        <v>212</v>
      </c>
      <c r="D29" s="306" t="s">
        <v>139</v>
      </c>
      <c r="E29" s="306" t="s">
        <v>213</v>
      </c>
      <c r="F29" s="158" t="s">
        <v>13</v>
      </c>
      <c r="G29" s="306"/>
      <c r="H29" s="306" t="s">
        <v>214</v>
      </c>
      <c r="I29" s="306" t="s">
        <v>211</v>
      </c>
      <c r="J29" s="157" t="str">
        <f t="shared" si="0"/>
        <v>CobaltGuangdong Jiana Energy Technology Co., Ltd.</v>
      </c>
      <c r="K29" s="157" t="str">
        <f t="shared" si="1"/>
        <v>CobaltGuangdong Jiana Energy Technology Co., Ltd.</v>
      </c>
    </row>
    <row r="30" spans="1:11">
      <c r="A30" s="157" t="s">
        <v>61</v>
      </c>
      <c r="B30" s="157" t="s">
        <v>215</v>
      </c>
      <c r="C30" s="157" t="s">
        <v>215</v>
      </c>
      <c r="D30" s="306" t="s">
        <v>139</v>
      </c>
      <c r="E30" s="306" t="s">
        <v>216</v>
      </c>
      <c r="F30" s="158" t="s">
        <v>13</v>
      </c>
      <c r="G30" s="306"/>
      <c r="H30" s="306" t="s">
        <v>217</v>
      </c>
      <c r="I30" s="306" t="s">
        <v>218</v>
      </c>
      <c r="J30" s="157" t="str">
        <f t="shared" si="0"/>
        <v>CobaltGuangxi Yinyi Advanced Material Co., Ltd.</v>
      </c>
      <c r="K30" s="157" t="str">
        <f t="shared" si="1"/>
        <v>CobaltGuangxi Yinyi Advanced Material Co., Ltd.</v>
      </c>
    </row>
    <row r="31" spans="1:11">
      <c r="A31" s="157" t="s">
        <v>61</v>
      </c>
      <c r="B31" s="157" t="s">
        <v>219</v>
      </c>
      <c r="C31" s="157" t="s">
        <v>219</v>
      </c>
      <c r="D31" s="306" t="s">
        <v>139</v>
      </c>
      <c r="E31" s="306" t="s">
        <v>220</v>
      </c>
      <c r="F31" s="158" t="s">
        <v>13</v>
      </c>
      <c r="G31" s="306"/>
      <c r="H31" s="306" t="s">
        <v>221</v>
      </c>
      <c r="I31" s="306" t="s">
        <v>222</v>
      </c>
      <c r="J31" s="157" t="str">
        <f t="shared" si="0"/>
        <v>CobaltGuizhou CNGR Resource Recycling Industry Development Co., Ltd.</v>
      </c>
      <c r="K31" s="157" t="str">
        <f t="shared" si="1"/>
        <v>CobaltGuizhou CNGR Resource Recycling Industry Development Co., Ltd.</v>
      </c>
    </row>
    <row r="32" spans="1:11">
      <c r="A32" s="157" t="s">
        <v>61</v>
      </c>
      <c r="B32" s="157" t="s">
        <v>223</v>
      </c>
      <c r="C32" s="157" t="s">
        <v>223</v>
      </c>
      <c r="D32" s="306" t="s">
        <v>139</v>
      </c>
      <c r="E32" s="306" t="s">
        <v>224</v>
      </c>
      <c r="F32" s="158" t="s">
        <v>13</v>
      </c>
      <c r="G32" s="306"/>
      <c r="H32" s="306" t="s">
        <v>221</v>
      </c>
      <c r="I32" s="306" t="s">
        <v>222</v>
      </c>
      <c r="J32" s="157" t="str">
        <f t="shared" si="0"/>
        <v>CobaltGuizhou Red Star Electronic Material Co., Ltd.</v>
      </c>
      <c r="K32" s="157" t="str">
        <f t="shared" si="1"/>
        <v>CobaltGuizhou Red Star Electronic Material Co., Ltd.</v>
      </c>
    </row>
    <row r="33" spans="1:11">
      <c r="A33" s="157" t="s">
        <v>61</v>
      </c>
      <c r="B33" s="157" t="s">
        <v>99</v>
      </c>
      <c r="C33" s="157" t="s">
        <v>100</v>
      </c>
      <c r="D33" s="306" t="s">
        <v>101</v>
      </c>
      <c r="E33" s="306" t="s">
        <v>102</v>
      </c>
      <c r="F33" s="158" t="s">
        <v>13</v>
      </c>
      <c r="G33" s="306"/>
      <c r="H33" s="306" t="s">
        <v>103</v>
      </c>
      <c r="I33" s="306" t="s">
        <v>104</v>
      </c>
      <c r="J33" s="157" t="str">
        <f t="shared" si="0"/>
        <v>CobaltHarima Refinery</v>
      </c>
      <c r="K33" s="157" t="str">
        <f t="shared" si="1"/>
        <v>CobaltHarima Refinery</v>
      </c>
    </row>
    <row r="34" spans="1:11">
      <c r="A34" s="157" t="s">
        <v>61</v>
      </c>
      <c r="B34" s="157" t="s">
        <v>100</v>
      </c>
      <c r="C34" s="157" t="s">
        <v>100</v>
      </c>
      <c r="D34" s="306" t="s">
        <v>101</v>
      </c>
      <c r="E34" s="306" t="s">
        <v>102</v>
      </c>
      <c r="F34" s="158" t="s">
        <v>13</v>
      </c>
      <c r="G34" s="306"/>
      <c r="H34" s="306" t="s">
        <v>103</v>
      </c>
      <c r="I34" s="306" t="s">
        <v>104</v>
      </c>
      <c r="J34" s="157" t="str">
        <f t="shared" si="0"/>
        <v>CobaltHarima Refinery, Sumitomo Metal Mining</v>
      </c>
      <c r="K34" s="157" t="str">
        <f t="shared" si="1"/>
        <v>CobaltHarima Refinery, Sumitomo Metal Mining</v>
      </c>
    </row>
    <row r="35" spans="1:11">
      <c r="A35" s="157" t="s">
        <v>61</v>
      </c>
      <c r="B35" s="157" t="s">
        <v>225</v>
      </c>
      <c r="C35" s="157" t="s">
        <v>225</v>
      </c>
      <c r="D35" s="306" t="s">
        <v>139</v>
      </c>
      <c r="E35" s="306" t="s">
        <v>226</v>
      </c>
      <c r="F35" s="158" t="s">
        <v>13</v>
      </c>
      <c r="G35" s="306"/>
      <c r="H35" s="306" t="s">
        <v>227</v>
      </c>
      <c r="I35" s="306" t="s">
        <v>142</v>
      </c>
      <c r="J35" s="157" t="str">
        <f t="shared" si="0"/>
        <v>CobaltHefei Rongjie Metal Technology Co., Ltd.</v>
      </c>
      <c r="K35" s="157" t="str">
        <f t="shared" si="1"/>
        <v>CobaltHefei Rongjie Metal Technology Co., Ltd.</v>
      </c>
    </row>
    <row r="36" spans="1:11">
      <c r="A36" s="157" t="s">
        <v>61</v>
      </c>
      <c r="B36" s="157" t="s">
        <v>228</v>
      </c>
      <c r="C36" s="157" t="s">
        <v>228</v>
      </c>
      <c r="D36" s="306" t="s">
        <v>139</v>
      </c>
      <c r="E36" s="306" t="s">
        <v>229</v>
      </c>
      <c r="F36" s="158" t="s">
        <v>13</v>
      </c>
      <c r="G36" s="306"/>
      <c r="H36" s="306" t="s">
        <v>230</v>
      </c>
      <c r="I36" s="306" t="s">
        <v>231</v>
      </c>
      <c r="J36" s="157" t="str">
        <f t="shared" si="0"/>
        <v>CobaltHunan Brunp Recycling Technology Co., Ltd.</v>
      </c>
      <c r="K36" s="157" t="str">
        <f t="shared" si="1"/>
        <v>CobaltHunan Brunp Recycling Technology Co., Ltd.</v>
      </c>
    </row>
    <row r="37" spans="1:11">
      <c r="A37" s="157" t="s">
        <v>61</v>
      </c>
      <c r="B37" s="157" t="s">
        <v>232</v>
      </c>
      <c r="C37" s="157" t="s">
        <v>232</v>
      </c>
      <c r="D37" s="306" t="s">
        <v>139</v>
      </c>
      <c r="E37" s="306" t="s">
        <v>233</v>
      </c>
      <c r="F37" s="158" t="s">
        <v>13</v>
      </c>
      <c r="G37" s="306"/>
      <c r="H37" s="306" t="s">
        <v>230</v>
      </c>
      <c r="I37" s="306" t="s">
        <v>231</v>
      </c>
      <c r="J37" s="157" t="str">
        <f t="shared" si="0"/>
        <v>CobaltHunan CNGR New Energy Science &amp; Technology Co., Ltd.</v>
      </c>
      <c r="K37" s="157" t="str">
        <f t="shared" si="1"/>
        <v>CobaltHunan CNGR New Energy Science &amp; Technology Co., Ltd.</v>
      </c>
    </row>
    <row r="38" spans="1:11">
      <c r="A38" s="157" t="s">
        <v>61</v>
      </c>
      <c r="B38" s="157" t="s">
        <v>234</v>
      </c>
      <c r="C38" s="157" t="s">
        <v>232</v>
      </c>
      <c r="D38" s="306" t="s">
        <v>139</v>
      </c>
      <c r="E38" s="306" t="s">
        <v>233</v>
      </c>
      <c r="F38" s="158" t="s">
        <v>13</v>
      </c>
      <c r="G38" s="306"/>
      <c r="H38" s="306" t="s">
        <v>230</v>
      </c>
      <c r="I38" s="306" t="s">
        <v>231</v>
      </c>
      <c r="J38" s="157" t="str">
        <f t="shared" si="0"/>
        <v>CobaltHunan Hina Advanced Material Co., Ltd.</v>
      </c>
      <c r="K38" s="157" t="str">
        <f t="shared" si="1"/>
        <v>CobaltHunan Hina Advanced Material Co., Ltd.</v>
      </c>
    </row>
    <row r="39" spans="1:11">
      <c r="A39" s="157" t="s">
        <v>61</v>
      </c>
      <c r="B39" s="157" t="s">
        <v>235</v>
      </c>
      <c r="C39" s="157" t="s">
        <v>235</v>
      </c>
      <c r="D39" s="306" t="s">
        <v>139</v>
      </c>
      <c r="E39" s="306" t="s">
        <v>236</v>
      </c>
      <c r="F39" s="158" t="s">
        <v>13</v>
      </c>
      <c r="G39" s="306"/>
      <c r="H39" s="306" t="s">
        <v>237</v>
      </c>
      <c r="I39" s="306" t="s">
        <v>231</v>
      </c>
      <c r="J39" s="157" t="str">
        <f t="shared" si="0"/>
        <v>CobaltHunan Jinxin New Material Holding Co., Ltd.</v>
      </c>
      <c r="K39" s="157" t="str">
        <f t="shared" si="1"/>
        <v>CobaltHunan Jinxin New Material Holding Co., Ltd.</v>
      </c>
    </row>
    <row r="40" spans="1:11">
      <c r="A40" s="157" t="s">
        <v>61</v>
      </c>
      <c r="B40" s="157" t="s">
        <v>238</v>
      </c>
      <c r="C40" s="157" t="s">
        <v>235</v>
      </c>
      <c r="D40" s="306" t="s">
        <v>139</v>
      </c>
      <c r="E40" s="306" t="s">
        <v>236</v>
      </c>
      <c r="F40" s="158" t="s">
        <v>13</v>
      </c>
      <c r="G40" s="306"/>
      <c r="H40" s="306" t="s">
        <v>237</v>
      </c>
      <c r="I40" s="306" t="s">
        <v>231</v>
      </c>
      <c r="J40" s="157" t="str">
        <f t="shared" si="0"/>
        <v>CobaltHunan Jinxin New Materials Co., Ltd.</v>
      </c>
      <c r="K40" s="157" t="str">
        <f t="shared" si="1"/>
        <v>CobaltHunan Jinxin New Materials Co., Ltd.</v>
      </c>
    </row>
    <row r="41" spans="1:11">
      <c r="A41" s="157" t="s">
        <v>61</v>
      </c>
      <c r="B41" s="157" t="s">
        <v>239</v>
      </c>
      <c r="C41" s="157" t="s">
        <v>239</v>
      </c>
      <c r="D41" s="306" t="s">
        <v>139</v>
      </c>
      <c r="E41" s="306" t="s">
        <v>240</v>
      </c>
      <c r="F41" s="158" t="s">
        <v>13</v>
      </c>
      <c r="G41" s="306"/>
      <c r="H41" s="306" t="s">
        <v>237</v>
      </c>
      <c r="I41" s="306" t="s">
        <v>231</v>
      </c>
      <c r="J41" s="157" t="str">
        <f t="shared" si="0"/>
        <v>CobaltHunan Shiji Yintian New Material Co., Ltd.</v>
      </c>
      <c r="K41" s="157" t="str">
        <f t="shared" si="1"/>
        <v>CobaltHunan Shiji Yintian New Material Co., Ltd.</v>
      </c>
    </row>
    <row r="42" spans="1:11">
      <c r="A42" s="157" t="s">
        <v>61</v>
      </c>
      <c r="B42" s="157" t="s">
        <v>241</v>
      </c>
      <c r="C42" s="157" t="s">
        <v>241</v>
      </c>
      <c r="D42" s="306" t="s">
        <v>139</v>
      </c>
      <c r="E42" s="306" t="s">
        <v>242</v>
      </c>
      <c r="F42" s="158" t="s">
        <v>13</v>
      </c>
      <c r="G42" s="306"/>
      <c r="H42" s="306" t="s">
        <v>230</v>
      </c>
      <c r="I42" s="306" t="s">
        <v>231</v>
      </c>
      <c r="J42" s="157" t="str">
        <f t="shared" si="0"/>
        <v>CobaltHunan Yacheng New Materials Co., Ltd.</v>
      </c>
      <c r="K42" s="157" t="str">
        <f t="shared" si="1"/>
        <v>CobaltHunan Yacheng New Materials Co., Ltd.</v>
      </c>
    </row>
    <row r="43" spans="1:11">
      <c r="A43" s="157" t="s">
        <v>61</v>
      </c>
      <c r="B43" s="157" t="s">
        <v>243</v>
      </c>
      <c r="C43" s="157" t="s">
        <v>232</v>
      </c>
      <c r="D43" s="306" t="s">
        <v>139</v>
      </c>
      <c r="E43" s="306" t="s">
        <v>233</v>
      </c>
      <c r="F43" s="158" t="s">
        <v>13</v>
      </c>
      <c r="G43" s="306"/>
      <c r="H43" s="306" t="s">
        <v>230</v>
      </c>
      <c r="I43" s="306" t="s">
        <v>231</v>
      </c>
      <c r="J43" s="157" t="str">
        <f t="shared" si="0"/>
        <v>CobaltHunan Zoomwe New Energy Science &amp; Technology Co., Ltd.</v>
      </c>
      <c r="K43" s="157" t="str">
        <f t="shared" si="1"/>
        <v>CobaltHunan Zoomwe New Energy Science &amp; Technology Co., Ltd.</v>
      </c>
    </row>
    <row r="44" spans="1:11">
      <c r="A44" s="157" t="s">
        <v>61</v>
      </c>
      <c r="B44" s="157" t="s">
        <v>105</v>
      </c>
      <c r="C44" s="157" t="s">
        <v>105</v>
      </c>
      <c r="D44" s="306" t="s">
        <v>106</v>
      </c>
      <c r="E44" s="306" t="s">
        <v>107</v>
      </c>
      <c r="F44" s="158" t="s">
        <v>13</v>
      </c>
      <c r="G44" s="306"/>
      <c r="H44" s="306" t="s">
        <v>108</v>
      </c>
      <c r="I44" s="306" t="s">
        <v>109</v>
      </c>
      <c r="J44" s="157" t="str">
        <f t="shared" si="0"/>
        <v>CobaltICoNiChem</v>
      </c>
      <c r="K44" s="157" t="str">
        <f t="shared" si="1"/>
        <v>CobaltICoNiChem</v>
      </c>
    </row>
    <row r="45" spans="1:11">
      <c r="A45" s="157" t="s">
        <v>61</v>
      </c>
      <c r="B45" s="157" t="s">
        <v>244</v>
      </c>
      <c r="C45" s="157" t="s">
        <v>212</v>
      </c>
      <c r="D45" s="306" t="s">
        <v>139</v>
      </c>
      <c r="E45" s="306" t="s">
        <v>213</v>
      </c>
      <c r="F45" s="158" t="s">
        <v>13</v>
      </c>
      <c r="G45" s="306"/>
      <c r="H45" s="306" t="s">
        <v>214</v>
      </c>
      <c r="I45" s="306" t="s">
        <v>211</v>
      </c>
      <c r="J45" s="157" t="str">
        <f t="shared" si="0"/>
        <v>CobaltJiana</v>
      </c>
      <c r="K45" s="157" t="str">
        <f t="shared" si="1"/>
        <v>CobaltJiana</v>
      </c>
    </row>
    <row r="46" spans="1:11">
      <c r="A46" s="157" t="s">
        <v>61</v>
      </c>
      <c r="B46" s="157" t="s">
        <v>245</v>
      </c>
      <c r="C46" s="157" t="s">
        <v>204</v>
      </c>
      <c r="D46" s="306" t="s">
        <v>139</v>
      </c>
      <c r="E46" s="306" t="s">
        <v>205</v>
      </c>
      <c r="F46" s="158" t="s">
        <v>13</v>
      </c>
      <c r="G46" s="306"/>
      <c r="H46" s="306" t="s">
        <v>206</v>
      </c>
      <c r="I46" s="306" t="s">
        <v>207</v>
      </c>
      <c r="J46" s="157" t="str">
        <f t="shared" si="0"/>
        <v>CobaltJiangsu Cobalt Nickel Metal (KLK)</v>
      </c>
      <c r="K46" s="157" t="str">
        <f t="shared" si="1"/>
        <v>CobaltJiangsu Cobalt Nickel Metal (KLK)</v>
      </c>
    </row>
    <row r="47" spans="1:11">
      <c r="A47" s="157" t="s">
        <v>61</v>
      </c>
      <c r="B47" s="157" t="s">
        <v>246</v>
      </c>
      <c r="C47" s="157" t="s">
        <v>204</v>
      </c>
      <c r="D47" s="306" t="s">
        <v>139</v>
      </c>
      <c r="E47" s="306" t="s">
        <v>205</v>
      </c>
      <c r="F47" s="158" t="s">
        <v>13</v>
      </c>
      <c r="G47" s="306"/>
      <c r="H47" s="306" t="s">
        <v>206</v>
      </c>
      <c r="I47" s="306" t="s">
        <v>207</v>
      </c>
      <c r="J47" s="157" t="str">
        <f t="shared" si="0"/>
        <v>CobaltJiangsu KLK Cobalt Nickel Metal Co., Ltd.</v>
      </c>
      <c r="K47" s="157" t="str">
        <f t="shared" si="1"/>
        <v>CobaltJiangsu KLK Cobalt Nickel Metal Co., Ltd.</v>
      </c>
    </row>
    <row r="48" spans="1:11">
      <c r="A48" s="157" t="s">
        <v>61</v>
      </c>
      <c r="B48" s="157" t="s">
        <v>247</v>
      </c>
      <c r="C48" s="157" t="s">
        <v>247</v>
      </c>
      <c r="D48" s="306" t="s">
        <v>139</v>
      </c>
      <c r="E48" s="306" t="s">
        <v>248</v>
      </c>
      <c r="F48" s="158" t="s">
        <v>13</v>
      </c>
      <c r="G48" s="306"/>
      <c r="H48" s="306" t="s">
        <v>249</v>
      </c>
      <c r="I48" s="306" t="s">
        <v>207</v>
      </c>
      <c r="J48" s="157" t="str">
        <f t="shared" si="0"/>
        <v>CobaltJiangsu Xiongfeng Technology Co., Ltd.</v>
      </c>
      <c r="K48" s="157" t="str">
        <f t="shared" si="1"/>
        <v>CobaltJiangsu Xiongfeng Technology Co., Ltd.</v>
      </c>
    </row>
    <row r="49" spans="1:11">
      <c r="A49" s="157" t="s">
        <v>61</v>
      </c>
      <c r="B49" s="157" t="s">
        <v>250</v>
      </c>
      <c r="C49" s="157" t="s">
        <v>250</v>
      </c>
      <c r="D49" s="306" t="s">
        <v>139</v>
      </c>
      <c r="E49" s="306" t="s">
        <v>251</v>
      </c>
      <c r="F49" s="158" t="s">
        <v>13</v>
      </c>
      <c r="G49" s="306"/>
      <c r="H49" s="306" t="s">
        <v>198</v>
      </c>
      <c r="I49" s="306" t="s">
        <v>199</v>
      </c>
      <c r="J49" s="157" t="str">
        <f t="shared" si="0"/>
        <v>CobaltJiangxi Jiangwu Cobalt industrial Co., Ltd.</v>
      </c>
      <c r="K49" s="157" t="str">
        <f t="shared" si="1"/>
        <v>CobaltJiangxi Jiangwu Cobalt industrial Co., Ltd.</v>
      </c>
    </row>
    <row r="50" spans="1:11">
      <c r="A50" s="157" t="s">
        <v>61</v>
      </c>
      <c r="B50" s="157" t="s">
        <v>252</v>
      </c>
      <c r="C50" s="157" t="s">
        <v>252</v>
      </c>
      <c r="D50" s="306" t="s">
        <v>139</v>
      </c>
      <c r="E50" s="306" t="s">
        <v>253</v>
      </c>
      <c r="F50" s="158" t="s">
        <v>13</v>
      </c>
      <c r="G50" s="306"/>
      <c r="H50" s="306" t="s">
        <v>254</v>
      </c>
      <c r="I50" s="306" t="s">
        <v>199</v>
      </c>
      <c r="J50" s="157" t="str">
        <f t="shared" si="0"/>
        <v>CobaltJiangxi Miracle Golden Tiger Cobalt Co. Ltd.</v>
      </c>
      <c r="K50" s="157" t="str">
        <f t="shared" si="1"/>
        <v>CobaltJiangxi Miracle Golden Tiger Cobalt Co. Ltd.</v>
      </c>
    </row>
    <row r="51" spans="1:11">
      <c r="A51" s="157" t="s">
        <v>61</v>
      </c>
      <c r="B51" s="157" t="s">
        <v>255</v>
      </c>
      <c r="C51" s="157" t="s">
        <v>255</v>
      </c>
      <c r="D51" s="306" t="s">
        <v>139</v>
      </c>
      <c r="E51" s="306" t="s">
        <v>256</v>
      </c>
      <c r="F51" s="158" t="s">
        <v>13</v>
      </c>
      <c r="G51" s="306"/>
      <c r="H51" s="306" t="s">
        <v>257</v>
      </c>
      <c r="I51" s="306" t="s">
        <v>199</v>
      </c>
      <c r="J51" s="157" t="str">
        <f t="shared" si="0"/>
        <v>CobaltJiangxi Rui da Xinnengyuan Technology Co., Ltd.</v>
      </c>
      <c r="K51" s="157" t="str">
        <f t="shared" si="1"/>
        <v>CobaltJiangxi Rui da Xinnengyuan Technology Co., Ltd.</v>
      </c>
    </row>
    <row r="52" spans="1:11">
      <c r="A52" s="157" t="s">
        <v>61</v>
      </c>
      <c r="B52" s="157" t="s">
        <v>258</v>
      </c>
      <c r="C52" s="157" t="s">
        <v>258</v>
      </c>
      <c r="D52" s="306" t="s">
        <v>139</v>
      </c>
      <c r="E52" s="306" t="s">
        <v>259</v>
      </c>
      <c r="F52" s="158" t="s">
        <v>13</v>
      </c>
      <c r="G52" s="306"/>
      <c r="H52" s="306" t="s">
        <v>260</v>
      </c>
      <c r="I52" s="306" t="s">
        <v>261</v>
      </c>
      <c r="J52" s="157" t="str">
        <f t="shared" si="0"/>
        <v>CobaltJingmen GEM Co., Ltd.</v>
      </c>
      <c r="K52" s="157" t="str">
        <f t="shared" si="1"/>
        <v>CobaltJingmen GEM Co., Ltd.</v>
      </c>
    </row>
    <row r="53" spans="1:11">
      <c r="A53" s="157" t="s">
        <v>61</v>
      </c>
      <c r="B53" s="157" t="s">
        <v>262</v>
      </c>
      <c r="C53" s="157" t="s">
        <v>262</v>
      </c>
      <c r="D53" s="306" t="s">
        <v>263</v>
      </c>
      <c r="E53" s="306" t="s">
        <v>264</v>
      </c>
      <c r="F53" s="158" t="s">
        <v>13</v>
      </c>
      <c r="G53" s="306"/>
      <c r="H53" s="306" t="s">
        <v>265</v>
      </c>
      <c r="I53" s="306" t="s">
        <v>266</v>
      </c>
      <c r="J53" s="157" t="str">
        <f t="shared" si="0"/>
        <v>CobaltJSC Kolskaya Mining and Metallurgical Company (Kola MMC)</v>
      </c>
      <c r="K53" s="157" t="str">
        <f t="shared" si="1"/>
        <v>CobaltJSC Kolskaya Mining and Metallurgical Company (Kola MMC)</v>
      </c>
    </row>
    <row r="54" spans="1:11">
      <c r="A54" s="157" t="s">
        <v>61</v>
      </c>
      <c r="B54" s="157" t="s">
        <v>267</v>
      </c>
      <c r="C54" s="157" t="s">
        <v>267</v>
      </c>
      <c r="D54" s="306" t="s">
        <v>145</v>
      </c>
      <c r="E54" s="306" t="s">
        <v>268</v>
      </c>
      <c r="F54" s="158" t="s">
        <v>13</v>
      </c>
      <c r="G54" s="306"/>
      <c r="H54" s="306" t="s">
        <v>269</v>
      </c>
      <c r="I54" s="306" t="s">
        <v>270</v>
      </c>
      <c r="J54" s="157" t="str">
        <f t="shared" si="0"/>
        <v>CobaltKamoto Copper Company</v>
      </c>
      <c r="K54" s="157" t="str">
        <f t="shared" si="1"/>
        <v>CobaltKamoto Copper Company</v>
      </c>
    </row>
    <row r="55" spans="1:11">
      <c r="A55" s="157" t="s">
        <v>61</v>
      </c>
      <c r="B55" s="157" t="s">
        <v>271</v>
      </c>
      <c r="C55" s="157" t="s">
        <v>272</v>
      </c>
      <c r="D55" s="306" t="s">
        <v>145</v>
      </c>
      <c r="E55" s="306" t="s">
        <v>273</v>
      </c>
      <c r="F55" s="158" t="s">
        <v>13</v>
      </c>
      <c r="G55" s="306"/>
      <c r="H55" s="306" t="s">
        <v>147</v>
      </c>
      <c r="I55" s="306" t="s">
        <v>148</v>
      </c>
      <c r="J55" s="157" t="str">
        <f t="shared" si="0"/>
        <v>CobaltKasombo Minerals (SPRL) - MIKAS Huayou</v>
      </c>
      <c r="K55" s="157" t="str">
        <f t="shared" si="1"/>
        <v>CobaltKasombo Minerals (SPRL) - MIKAS Huayou</v>
      </c>
    </row>
    <row r="56" spans="1:11">
      <c r="A56" s="157" t="s">
        <v>61</v>
      </c>
      <c r="B56" s="157" t="s">
        <v>274</v>
      </c>
      <c r="C56" s="157" t="s">
        <v>275</v>
      </c>
      <c r="D56" s="306" t="s">
        <v>145</v>
      </c>
      <c r="E56" s="306" t="s">
        <v>276</v>
      </c>
      <c r="F56" s="158" t="s">
        <v>13</v>
      </c>
      <c r="G56" s="306"/>
      <c r="H56" s="306" t="s">
        <v>269</v>
      </c>
      <c r="I56" s="306" t="s">
        <v>270</v>
      </c>
      <c r="J56" s="157" t="str">
        <f t="shared" si="0"/>
        <v>CobaltKisanfu</v>
      </c>
      <c r="K56" s="157" t="str">
        <f t="shared" si="1"/>
        <v>CobaltKisanfu</v>
      </c>
    </row>
    <row r="57" spans="1:11">
      <c r="A57" s="157" t="s">
        <v>61</v>
      </c>
      <c r="B57" s="157" t="s">
        <v>275</v>
      </c>
      <c r="C57" s="157" t="s">
        <v>275</v>
      </c>
      <c r="D57" s="306" t="s">
        <v>145</v>
      </c>
      <c r="E57" s="306" t="s">
        <v>276</v>
      </c>
      <c r="F57" s="158" t="s">
        <v>13</v>
      </c>
      <c r="G57" s="306"/>
      <c r="H57" s="306" t="s">
        <v>269</v>
      </c>
      <c r="I57" s="306" t="s">
        <v>270</v>
      </c>
      <c r="J57" s="157" t="str">
        <f t="shared" si="0"/>
        <v>CobaltKisanfu Mining (Kimin)</v>
      </c>
      <c r="K57" s="157" t="str">
        <f t="shared" si="1"/>
        <v>CobaltKisanfu Mining (Kimin)</v>
      </c>
    </row>
    <row r="58" spans="1:11">
      <c r="A58" s="157" t="s">
        <v>61</v>
      </c>
      <c r="B58" s="157" t="s">
        <v>277</v>
      </c>
      <c r="C58" s="157" t="s">
        <v>262</v>
      </c>
      <c r="D58" s="306" t="s">
        <v>263</v>
      </c>
      <c r="E58" s="306" t="s">
        <v>264</v>
      </c>
      <c r="F58" s="158" t="s">
        <v>13</v>
      </c>
      <c r="G58" s="306"/>
      <c r="H58" s="306" t="s">
        <v>265</v>
      </c>
      <c r="I58" s="306" t="s">
        <v>266</v>
      </c>
      <c r="J58" s="157" t="str">
        <f t="shared" si="0"/>
        <v>CobaltKola Mining and Metallurgical Company</v>
      </c>
      <c r="K58" s="157" t="str">
        <f t="shared" si="1"/>
        <v>CobaltKola Mining and Metallurgical Company</v>
      </c>
    </row>
    <row r="59" spans="1:11">
      <c r="A59" s="157" t="s">
        <v>61</v>
      </c>
      <c r="B59" s="157" t="s">
        <v>278</v>
      </c>
      <c r="C59" s="157" t="s">
        <v>279</v>
      </c>
      <c r="D59" s="306" t="s">
        <v>145</v>
      </c>
      <c r="E59" s="306" t="s">
        <v>280</v>
      </c>
      <c r="F59" s="158" t="s">
        <v>13</v>
      </c>
      <c r="G59" s="306"/>
      <c r="H59" s="306" t="s">
        <v>147</v>
      </c>
      <c r="I59" s="306" t="s">
        <v>148</v>
      </c>
      <c r="J59" s="157" t="str">
        <f t="shared" si="0"/>
        <v>CobaltKolwezi Tailings (KMT, aka Kingamyambo Musonoi Tailings)</v>
      </c>
      <c r="K59" s="157" t="str">
        <f t="shared" si="1"/>
        <v>CobaltKolwezi Tailings (KMT, aka Kingamyambo Musonoi Tailings)</v>
      </c>
    </row>
    <row r="60" spans="1:11">
      <c r="A60" s="157" t="s">
        <v>61</v>
      </c>
      <c r="B60" s="157" t="s">
        <v>279</v>
      </c>
      <c r="C60" s="157" t="s">
        <v>279</v>
      </c>
      <c r="D60" s="306" t="s">
        <v>145</v>
      </c>
      <c r="E60" s="306" t="s">
        <v>280</v>
      </c>
      <c r="F60" s="158" t="s">
        <v>13</v>
      </c>
      <c r="G60" s="306"/>
      <c r="H60" s="306" t="s">
        <v>147</v>
      </c>
      <c r="I60" s="306" t="s">
        <v>148</v>
      </c>
      <c r="J60" s="157" t="str">
        <f t="shared" si="0"/>
        <v>CobaltLa Compagnie de Traitement des Rejets de Kingamyambo S.A. (Metalkol S.A.)</v>
      </c>
      <c r="K60" s="157" t="str">
        <f t="shared" si="1"/>
        <v>CobaltLa Compagnie de Traitement des Rejets de Kingamyambo S.A. (Metalkol S.A.)</v>
      </c>
    </row>
    <row r="61" spans="1:11">
      <c r="A61" s="157" t="s">
        <v>61</v>
      </c>
      <c r="B61" s="157" t="s">
        <v>281</v>
      </c>
      <c r="C61" s="157" t="s">
        <v>272</v>
      </c>
      <c r="D61" s="306" t="s">
        <v>145</v>
      </c>
      <c r="E61" s="306" t="s">
        <v>273</v>
      </c>
      <c r="F61" s="158" t="s">
        <v>13</v>
      </c>
      <c r="G61" s="306"/>
      <c r="H61" s="306" t="s">
        <v>147</v>
      </c>
      <c r="I61" s="306" t="s">
        <v>148</v>
      </c>
      <c r="J61" s="157" t="str">
        <f t="shared" si="0"/>
        <v>CobaltLa Miniere de Kambove</v>
      </c>
      <c r="K61" s="157" t="str">
        <f t="shared" si="1"/>
        <v>CobaltLa Miniere de Kambove</v>
      </c>
    </row>
    <row r="62" spans="1:11">
      <c r="A62" s="157" t="s">
        <v>61</v>
      </c>
      <c r="B62" s="157" t="s">
        <v>282</v>
      </c>
      <c r="C62" s="157" t="s">
        <v>272</v>
      </c>
      <c r="D62" s="306" t="s">
        <v>145</v>
      </c>
      <c r="E62" s="306" t="s">
        <v>273</v>
      </c>
      <c r="F62" s="158" t="s">
        <v>13</v>
      </c>
      <c r="G62" s="306"/>
      <c r="H62" s="306" t="s">
        <v>147</v>
      </c>
      <c r="I62" s="306" t="s">
        <v>148</v>
      </c>
      <c r="J62" s="157" t="str">
        <f t="shared" si="0"/>
        <v>CobaltLa Miniere de Kasombo</v>
      </c>
      <c r="K62" s="157" t="str">
        <f t="shared" si="1"/>
        <v>CobaltLa Miniere de Kasombo</v>
      </c>
    </row>
    <row r="63" spans="1:11">
      <c r="A63" s="157" t="s">
        <v>61</v>
      </c>
      <c r="B63" s="157" t="s">
        <v>272</v>
      </c>
      <c r="C63" s="157" t="s">
        <v>272</v>
      </c>
      <c r="D63" s="306" t="s">
        <v>145</v>
      </c>
      <c r="E63" s="306" t="s">
        <v>273</v>
      </c>
      <c r="F63" s="158" t="s">
        <v>13</v>
      </c>
      <c r="G63" s="306"/>
      <c r="H63" s="306" t="s">
        <v>147</v>
      </c>
      <c r="I63" s="306" t="s">
        <v>148</v>
      </c>
      <c r="J63" s="157" t="str">
        <f t="shared" si="0"/>
        <v>CobaltLA MINIERE DE KASOMBO SAS</v>
      </c>
      <c r="K63" s="157" t="str">
        <f t="shared" si="1"/>
        <v>CobaltLA MINIERE DE KASOMBO SAS</v>
      </c>
    </row>
    <row r="64" spans="1:11">
      <c r="A64" s="157" t="s">
        <v>61</v>
      </c>
      <c r="B64" s="157" t="s">
        <v>283</v>
      </c>
      <c r="C64" s="157" t="s">
        <v>283</v>
      </c>
      <c r="D64" s="306" t="s">
        <v>139</v>
      </c>
      <c r="E64" s="306" t="s">
        <v>284</v>
      </c>
      <c r="F64" s="158" t="s">
        <v>13</v>
      </c>
      <c r="G64" s="306"/>
      <c r="H64" s="306" t="s">
        <v>285</v>
      </c>
      <c r="I64" s="306" t="s">
        <v>286</v>
      </c>
      <c r="J64" s="157" t="str">
        <f t="shared" si="0"/>
        <v>CobaltLanzhou Jinchuan Advanced Materials Technology Co., Ltd.</v>
      </c>
      <c r="K64" s="157" t="str">
        <f t="shared" si="1"/>
        <v>CobaltLanzhou Jinchuan Advanced Materials Technology Co., Ltd.</v>
      </c>
    </row>
    <row r="65" spans="1:11">
      <c r="A65" s="157" t="s">
        <v>61</v>
      </c>
      <c r="B65" s="157" t="s">
        <v>287</v>
      </c>
      <c r="C65" s="157" t="s">
        <v>287</v>
      </c>
      <c r="D65" s="306" t="s">
        <v>162</v>
      </c>
      <c r="E65" s="306" t="s">
        <v>288</v>
      </c>
      <c r="F65" s="158" t="s">
        <v>13</v>
      </c>
      <c r="G65" s="306"/>
      <c r="H65" s="306" t="s">
        <v>289</v>
      </c>
      <c r="I65" s="306" t="s">
        <v>290</v>
      </c>
      <c r="J65" s="157" t="str">
        <f t="shared" si="0"/>
        <v>CobaltLianyou Metals Co., Ltd.</v>
      </c>
      <c r="K65" s="157" t="str">
        <f t="shared" si="1"/>
        <v>CobaltLianyou Metals Co., Ltd.</v>
      </c>
    </row>
    <row r="66" spans="1:11">
      <c r="A66" s="157" t="s">
        <v>61</v>
      </c>
      <c r="B66" s="157" t="s">
        <v>291</v>
      </c>
      <c r="C66" s="157" t="s">
        <v>291</v>
      </c>
      <c r="D66" s="306" t="s">
        <v>263</v>
      </c>
      <c r="E66" s="306" t="s">
        <v>292</v>
      </c>
      <c r="F66" s="158" t="s">
        <v>13</v>
      </c>
      <c r="G66" s="306"/>
      <c r="H66" s="306" t="s">
        <v>293</v>
      </c>
      <c r="I66" s="306" t="s">
        <v>294</v>
      </c>
      <c r="J66" s="157" t="str">
        <f t="shared" si="0"/>
        <v>CobaltLLC Vostok</v>
      </c>
      <c r="K66" s="157" t="str">
        <f t="shared" si="1"/>
        <v>CobaltLLC Vostok</v>
      </c>
    </row>
    <row r="67" spans="1:11">
      <c r="A67" s="157" t="s">
        <v>61</v>
      </c>
      <c r="B67" s="157" t="s">
        <v>295</v>
      </c>
      <c r="C67" s="157" t="s">
        <v>149</v>
      </c>
      <c r="D67" s="306" t="s">
        <v>145</v>
      </c>
      <c r="E67" s="306" t="s">
        <v>150</v>
      </c>
      <c r="F67" s="158" t="s">
        <v>13</v>
      </c>
      <c r="G67" s="306"/>
      <c r="H67" s="306" t="s">
        <v>147</v>
      </c>
      <c r="I67" s="306" t="s">
        <v>148</v>
      </c>
      <c r="J67" s="157" t="str">
        <f t="shared" si="0"/>
        <v>CobaltLubumbashi (Mine de L’Etoile)</v>
      </c>
      <c r="K67" s="157" t="str">
        <f t="shared" si="1"/>
        <v>CobaltLubumbashi (Mine de L’Etoile)</v>
      </c>
    </row>
    <row r="68" spans="1:11">
      <c r="A68" s="157" t="s">
        <v>61</v>
      </c>
      <c r="B68" s="157" t="s">
        <v>296</v>
      </c>
      <c r="C68" s="157" t="s">
        <v>267</v>
      </c>
      <c r="D68" s="306" t="s">
        <v>145</v>
      </c>
      <c r="E68" s="306" t="s">
        <v>268</v>
      </c>
      <c r="F68" s="158" t="s">
        <v>13</v>
      </c>
      <c r="G68" s="306"/>
      <c r="H68" s="306" t="s">
        <v>269</v>
      </c>
      <c r="I68" s="306" t="s">
        <v>270</v>
      </c>
      <c r="J68" s="157" t="str">
        <f t="shared" si="0"/>
        <v>CobaltLuilu Metallurgical Plant</v>
      </c>
      <c r="K68" s="157" t="str">
        <f t="shared" si="1"/>
        <v>CobaltLuilu Metallurgical Plant</v>
      </c>
    </row>
    <row r="69" spans="1:11">
      <c r="A69" s="157" t="s">
        <v>61</v>
      </c>
      <c r="B69" s="157" t="s">
        <v>297</v>
      </c>
      <c r="C69" s="157" t="s">
        <v>298</v>
      </c>
      <c r="D69" s="306" t="s">
        <v>139</v>
      </c>
      <c r="E69" s="306" t="s">
        <v>299</v>
      </c>
      <c r="F69" s="158" t="s">
        <v>13</v>
      </c>
      <c r="G69" s="306"/>
      <c r="H69" s="306" t="s">
        <v>300</v>
      </c>
      <c r="I69" s="306" t="s">
        <v>301</v>
      </c>
      <c r="J69" s="157" t="str">
        <f t="shared" si="0"/>
        <v>CobaltMaolian</v>
      </c>
      <c r="K69" s="157" t="str">
        <f t="shared" si="1"/>
        <v>CobaltMaolian</v>
      </c>
    </row>
    <row r="70" spans="1:11">
      <c r="A70" s="157" t="s">
        <v>61</v>
      </c>
      <c r="B70" s="157" t="s">
        <v>302</v>
      </c>
      <c r="C70" s="157" t="s">
        <v>302</v>
      </c>
      <c r="D70" s="306" t="s">
        <v>303</v>
      </c>
      <c r="E70" s="306" t="s">
        <v>304</v>
      </c>
      <c r="F70" s="158" t="s">
        <v>13</v>
      </c>
      <c r="G70" s="306"/>
      <c r="H70" s="306" t="s">
        <v>305</v>
      </c>
      <c r="I70" s="306" t="s">
        <v>305</v>
      </c>
      <c r="J70" s="157" t="str">
        <f t="shared" ref="J70:J133" si="2">A70&amp;B70</f>
        <v>CobaltMechema Chemicals (Thailand) Co., Ltd.</v>
      </c>
      <c r="K70" s="157" t="str">
        <f t="shared" ref="K70:K133" si="3">A70&amp;B70</f>
        <v>CobaltMechema Chemicals (Thailand) Co., Ltd.</v>
      </c>
    </row>
    <row r="71" spans="1:11">
      <c r="A71" s="157" t="s">
        <v>61</v>
      </c>
      <c r="B71" s="157" t="s">
        <v>306</v>
      </c>
      <c r="C71" s="157" t="s">
        <v>306</v>
      </c>
      <c r="D71" s="306" t="s">
        <v>139</v>
      </c>
      <c r="E71" s="306" t="s">
        <v>307</v>
      </c>
      <c r="F71" s="158" t="s">
        <v>13</v>
      </c>
      <c r="G71" s="306"/>
      <c r="H71" s="306" t="s">
        <v>308</v>
      </c>
      <c r="I71" s="306" t="s">
        <v>309</v>
      </c>
      <c r="J71" s="157" t="str">
        <f t="shared" si="2"/>
        <v>CobaltMechema Chemicals shang-yu</v>
      </c>
      <c r="K71" s="157" t="str">
        <f t="shared" si="3"/>
        <v>CobaltMechema Chemicals shang-yu</v>
      </c>
    </row>
    <row r="72" spans="1:11">
      <c r="A72" s="157" t="s">
        <v>61</v>
      </c>
      <c r="B72" s="157" t="s">
        <v>310</v>
      </c>
      <c r="C72" s="157" t="s">
        <v>310</v>
      </c>
      <c r="D72" s="306" t="s">
        <v>167</v>
      </c>
      <c r="E72" s="306" t="s">
        <v>311</v>
      </c>
      <c r="F72" s="158" t="s">
        <v>13</v>
      </c>
      <c r="G72" s="306"/>
      <c r="H72" s="306" t="s">
        <v>169</v>
      </c>
      <c r="I72" s="306" t="s">
        <v>170</v>
      </c>
      <c r="J72" s="157" t="str">
        <f t="shared" si="2"/>
        <v>CobaltMechema Korea, Co., Ltd.</v>
      </c>
      <c r="K72" s="157" t="str">
        <f t="shared" si="3"/>
        <v>CobaltMechema Korea, Co., Ltd.</v>
      </c>
    </row>
    <row r="73" spans="1:11">
      <c r="A73" s="157" t="s">
        <v>61</v>
      </c>
      <c r="B73" s="157" t="s">
        <v>312</v>
      </c>
      <c r="C73" s="157" t="s">
        <v>312</v>
      </c>
      <c r="D73" s="306" t="s">
        <v>162</v>
      </c>
      <c r="E73" s="306" t="s">
        <v>313</v>
      </c>
      <c r="F73" s="158" t="s">
        <v>13</v>
      </c>
      <c r="G73" s="306"/>
      <c r="H73" s="306" t="s">
        <v>314</v>
      </c>
      <c r="I73" s="306" t="s">
        <v>314</v>
      </c>
      <c r="J73" s="157" t="str">
        <f t="shared" si="2"/>
        <v>CobaltMechema Taiwan Plant 1</v>
      </c>
      <c r="K73" s="157" t="str">
        <f t="shared" si="3"/>
        <v>CobaltMechema Taiwan Plant 1</v>
      </c>
    </row>
    <row r="74" spans="1:11">
      <c r="A74" s="157" t="s">
        <v>61</v>
      </c>
      <c r="B74" s="157" t="s">
        <v>315</v>
      </c>
      <c r="C74" s="157" t="s">
        <v>315</v>
      </c>
      <c r="D74" s="306" t="s">
        <v>162</v>
      </c>
      <c r="E74" s="306" t="s">
        <v>316</v>
      </c>
      <c r="F74" s="158" t="s">
        <v>13</v>
      </c>
      <c r="G74" s="306"/>
      <c r="H74" s="306" t="s">
        <v>314</v>
      </c>
      <c r="I74" s="306" t="s">
        <v>314</v>
      </c>
      <c r="J74" s="157" t="str">
        <f t="shared" si="2"/>
        <v>CobaltMechema Taiwan Plant 2</v>
      </c>
      <c r="K74" s="157" t="str">
        <f t="shared" si="3"/>
        <v>CobaltMechema Taiwan Plant 2</v>
      </c>
    </row>
    <row r="75" spans="1:11">
      <c r="A75" s="157" t="s">
        <v>61</v>
      </c>
      <c r="B75" s="157" t="s">
        <v>317</v>
      </c>
      <c r="C75" s="157" t="s">
        <v>317</v>
      </c>
      <c r="D75" s="306" t="s">
        <v>145</v>
      </c>
      <c r="E75" s="306" t="s">
        <v>318</v>
      </c>
      <c r="F75" s="158" t="s">
        <v>13</v>
      </c>
      <c r="G75" s="306"/>
      <c r="H75" s="306" t="s">
        <v>319</v>
      </c>
      <c r="I75" s="306" t="s">
        <v>148</v>
      </c>
      <c r="J75" s="157" t="str">
        <f t="shared" si="2"/>
        <v>CobaltMETAL MINES SARL</v>
      </c>
      <c r="K75" s="157" t="str">
        <f t="shared" si="3"/>
        <v>CobaltMETAL MINES SARL</v>
      </c>
    </row>
    <row r="76" spans="1:11">
      <c r="A76" s="157" t="s">
        <v>61</v>
      </c>
      <c r="B76" s="157" t="s">
        <v>320</v>
      </c>
      <c r="C76" s="157" t="s">
        <v>279</v>
      </c>
      <c r="D76" s="306" t="s">
        <v>145</v>
      </c>
      <c r="E76" s="306" t="s">
        <v>280</v>
      </c>
      <c r="F76" s="158" t="s">
        <v>13</v>
      </c>
      <c r="G76" s="306"/>
      <c r="H76" s="306" t="s">
        <v>147</v>
      </c>
      <c r="I76" s="306" t="s">
        <v>148</v>
      </c>
      <c r="J76" s="157" t="str">
        <f t="shared" si="2"/>
        <v>CobaltMetalkol</v>
      </c>
      <c r="K76" s="157" t="str">
        <f t="shared" si="3"/>
        <v>CobaltMetalkol</v>
      </c>
    </row>
    <row r="77" spans="1:11">
      <c r="A77" s="157" t="s">
        <v>61</v>
      </c>
      <c r="B77" s="157" t="s">
        <v>321</v>
      </c>
      <c r="C77" s="157" t="s">
        <v>272</v>
      </c>
      <c r="D77" s="306" t="s">
        <v>145</v>
      </c>
      <c r="E77" s="306" t="s">
        <v>273</v>
      </c>
      <c r="F77" s="158" t="s">
        <v>13</v>
      </c>
      <c r="G77" s="306"/>
      <c r="H77" s="306" t="s">
        <v>147</v>
      </c>
      <c r="I77" s="306" t="s">
        <v>148</v>
      </c>
      <c r="J77" s="157" t="str">
        <f t="shared" si="2"/>
        <v>CobaltMIKAS</v>
      </c>
      <c r="K77" s="157" t="str">
        <f t="shared" si="3"/>
        <v>CobaltMIKAS</v>
      </c>
    </row>
    <row r="78" spans="1:11">
      <c r="A78" s="157" t="s">
        <v>61</v>
      </c>
      <c r="B78" s="157" t="s">
        <v>322</v>
      </c>
      <c r="C78" s="157" t="s">
        <v>110</v>
      </c>
      <c r="D78" s="306" t="s">
        <v>111</v>
      </c>
      <c r="E78" s="306" t="s">
        <v>112</v>
      </c>
      <c r="F78" s="158" t="s">
        <v>13</v>
      </c>
      <c r="G78" s="306"/>
      <c r="H78" s="306" t="s">
        <v>113</v>
      </c>
      <c r="I78" s="306" t="s">
        <v>323</v>
      </c>
      <c r="J78" s="157" t="str">
        <f t="shared" si="2"/>
        <v>CobaltMinara Resources Pty</v>
      </c>
      <c r="K78" s="157" t="str">
        <f t="shared" si="3"/>
        <v>CobaltMinara Resources Pty</v>
      </c>
    </row>
    <row r="79" spans="1:11">
      <c r="A79" s="157" t="s">
        <v>61</v>
      </c>
      <c r="B79" s="157" t="s">
        <v>324</v>
      </c>
      <c r="C79" s="157" t="s">
        <v>110</v>
      </c>
      <c r="D79" s="306" t="s">
        <v>111</v>
      </c>
      <c r="E79" s="306" t="s">
        <v>112</v>
      </c>
      <c r="F79" s="158" t="s">
        <v>13</v>
      </c>
      <c r="G79" s="306"/>
      <c r="H79" s="306" t="s">
        <v>113</v>
      </c>
      <c r="I79" s="306" t="s">
        <v>323</v>
      </c>
      <c r="J79" s="157" t="str">
        <f t="shared" si="2"/>
        <v>CobaltMinara Resources Pty Ltd.</v>
      </c>
      <c r="K79" s="157" t="str">
        <f t="shared" si="3"/>
        <v>CobaltMinara Resources Pty Ltd.</v>
      </c>
    </row>
    <row r="80" spans="1:11">
      <c r="A80" s="157" t="s">
        <v>61</v>
      </c>
      <c r="B80" s="157" t="s">
        <v>325</v>
      </c>
      <c r="C80" s="157" t="s">
        <v>325</v>
      </c>
      <c r="D80" s="306" t="s">
        <v>156</v>
      </c>
      <c r="E80" s="306" t="s">
        <v>326</v>
      </c>
      <c r="F80" s="158" t="s">
        <v>13</v>
      </c>
      <c r="G80" s="306"/>
      <c r="H80" s="306" t="s">
        <v>327</v>
      </c>
      <c r="I80" s="306" t="s">
        <v>328</v>
      </c>
      <c r="J80" s="157" t="str">
        <f t="shared" si="2"/>
        <v>CobaltMine de Bou-Azzer</v>
      </c>
      <c r="K80" s="157" t="str">
        <f t="shared" si="3"/>
        <v>CobaltMine de Bou-Azzer</v>
      </c>
    </row>
    <row r="81" spans="1:11">
      <c r="A81" s="157" t="s">
        <v>61</v>
      </c>
      <c r="B81" s="157" t="s">
        <v>329</v>
      </c>
      <c r="C81" s="157" t="s">
        <v>329</v>
      </c>
      <c r="D81" s="306" t="s">
        <v>145</v>
      </c>
      <c r="E81" s="306" t="s">
        <v>330</v>
      </c>
      <c r="F81" s="158" t="s">
        <v>13</v>
      </c>
      <c r="G81" s="306"/>
      <c r="H81" s="306" t="s">
        <v>274</v>
      </c>
      <c r="I81" s="306" t="s">
        <v>270</v>
      </c>
      <c r="J81" s="157" t="str">
        <f t="shared" si="2"/>
        <v>CobaltMKM - La Miniere de Kalumbwe Myunga</v>
      </c>
      <c r="K81" s="157" t="str">
        <f t="shared" si="3"/>
        <v>CobaltMKM - La Miniere de Kalumbwe Myunga</v>
      </c>
    </row>
    <row r="82" spans="1:11">
      <c r="A82" s="157" t="s">
        <v>61</v>
      </c>
      <c r="B82" s="157" t="s">
        <v>331</v>
      </c>
      <c r="C82" s="157" t="s">
        <v>329</v>
      </c>
      <c r="D82" s="306" t="s">
        <v>145</v>
      </c>
      <c r="E82" s="306" t="s">
        <v>330</v>
      </c>
      <c r="F82" s="158" t="s">
        <v>13</v>
      </c>
      <c r="G82" s="306"/>
      <c r="H82" s="306" t="s">
        <v>274</v>
      </c>
      <c r="I82" s="306" t="s">
        <v>270</v>
      </c>
      <c r="J82" s="157" t="str">
        <f t="shared" si="2"/>
        <v>CobaltMKM - La Minière de Kalumbwe Myunga</v>
      </c>
      <c r="K82" s="157" t="str">
        <f t="shared" si="3"/>
        <v>CobaltMKM - La Minière de Kalumbwe Myunga</v>
      </c>
    </row>
    <row r="83" spans="1:11">
      <c r="A83" s="157" t="s">
        <v>61</v>
      </c>
      <c r="B83" s="157" t="s">
        <v>110</v>
      </c>
      <c r="C83" s="157" t="s">
        <v>110</v>
      </c>
      <c r="D83" s="306" t="s">
        <v>111</v>
      </c>
      <c r="E83" s="306" t="s">
        <v>112</v>
      </c>
      <c r="F83" s="158" t="s">
        <v>13</v>
      </c>
      <c r="G83" s="306"/>
      <c r="H83" s="306" t="s">
        <v>113</v>
      </c>
      <c r="I83" s="306" t="s">
        <v>323</v>
      </c>
      <c r="J83" s="157" t="str">
        <f t="shared" si="2"/>
        <v>CobaltMurrin Murrin Nickel Cobalt Plant</v>
      </c>
      <c r="K83" s="157" t="str">
        <f t="shared" si="3"/>
        <v>CobaltMurrin Murrin Nickel Cobalt Plant</v>
      </c>
    </row>
    <row r="84" spans="1:11">
      <c r="A84" s="157" t="s">
        <v>61</v>
      </c>
      <c r="B84" s="157" t="s">
        <v>332</v>
      </c>
      <c r="C84" s="157" t="s">
        <v>332</v>
      </c>
      <c r="D84" s="306" t="s">
        <v>145</v>
      </c>
      <c r="E84" s="306" t="s">
        <v>333</v>
      </c>
      <c r="F84" s="158" t="s">
        <v>13</v>
      </c>
      <c r="G84" s="306"/>
      <c r="H84" s="306" t="s">
        <v>269</v>
      </c>
      <c r="I84" s="306" t="s">
        <v>270</v>
      </c>
      <c r="J84" s="157" t="str">
        <f t="shared" si="2"/>
        <v>CobaltMutanda Mining SPRL</v>
      </c>
      <c r="K84" s="157" t="str">
        <f t="shared" si="3"/>
        <v>CobaltMutanda Mining SPRL</v>
      </c>
    </row>
    <row r="85" spans="1:11">
      <c r="A85" s="157" t="s">
        <v>61</v>
      </c>
      <c r="B85" s="157" t="s">
        <v>334</v>
      </c>
      <c r="C85" s="157" t="s">
        <v>335</v>
      </c>
      <c r="D85" s="306" t="s">
        <v>263</v>
      </c>
      <c r="E85" s="306" t="s">
        <v>336</v>
      </c>
      <c r="F85" s="158" t="s">
        <v>13</v>
      </c>
      <c r="G85" s="306"/>
      <c r="H85" s="306" t="s">
        <v>337</v>
      </c>
      <c r="I85" s="306" t="s">
        <v>338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61</v>
      </c>
      <c r="B86" s="157" t="s">
        <v>335</v>
      </c>
      <c r="C86" s="157" t="s">
        <v>335</v>
      </c>
      <c r="D86" s="306" t="s">
        <v>263</v>
      </c>
      <c r="E86" s="306" t="s">
        <v>336</v>
      </c>
      <c r="F86" s="158" t="s">
        <v>13</v>
      </c>
      <c r="G86" s="306"/>
      <c r="H86" s="306" t="s">
        <v>337</v>
      </c>
      <c r="I86" s="306" t="s">
        <v>338</v>
      </c>
      <c r="J86" s="157" t="str">
        <f t="shared" si="2"/>
        <v>CobaltNadezhda Metallurgical Plant of MMC Norilsk Nickel's Polar Division</v>
      </c>
      <c r="K86" s="157" t="str">
        <f t="shared" si="3"/>
        <v>CobaltNadezhda Metallurgical Plant of MMC Norilsk Nickel's Polar Division</v>
      </c>
    </row>
    <row r="87" spans="1:11">
      <c r="A87" s="157" t="s">
        <v>61</v>
      </c>
      <c r="B87" s="157" t="s">
        <v>339</v>
      </c>
      <c r="C87" s="157" t="s">
        <v>339</v>
      </c>
      <c r="D87" s="306" t="s">
        <v>340</v>
      </c>
      <c r="E87" s="306" t="s">
        <v>341</v>
      </c>
      <c r="F87" s="158" t="s">
        <v>13</v>
      </c>
      <c r="G87" s="306"/>
      <c r="H87" s="306" t="s">
        <v>342</v>
      </c>
      <c r="I87" s="306" t="s">
        <v>343</v>
      </c>
      <c r="J87" s="157" t="str">
        <f t="shared" si="2"/>
        <v>CobaltNam Viet Cromit Joint Stock Company</v>
      </c>
      <c r="K87" s="157" t="str">
        <f t="shared" si="3"/>
        <v>CobaltNam Viet Cromit Joint Stock Company</v>
      </c>
    </row>
    <row r="88" spans="1:11">
      <c r="A88" s="157" t="s">
        <v>61</v>
      </c>
      <c r="B88" s="157" t="s">
        <v>344</v>
      </c>
      <c r="C88" s="157" t="s">
        <v>339</v>
      </c>
      <c r="D88" s="306" t="s">
        <v>340</v>
      </c>
      <c r="E88" s="306" t="s">
        <v>341</v>
      </c>
      <c r="F88" s="158" t="s">
        <v>13</v>
      </c>
      <c r="G88" s="306"/>
      <c r="H88" s="306" t="s">
        <v>342</v>
      </c>
      <c r="I88" s="306" t="s">
        <v>343</v>
      </c>
      <c r="J88" s="157" t="str">
        <f t="shared" si="2"/>
        <v>CobaltNan Viet Ferrochrome Co., Ltd.</v>
      </c>
      <c r="K88" s="157" t="str">
        <f t="shared" si="3"/>
        <v>CobaltNan Viet Ferrochrome Co., Ltd.</v>
      </c>
    </row>
    <row r="89" spans="1:11">
      <c r="A89" s="157" t="s">
        <v>61</v>
      </c>
      <c r="B89" s="157" t="s">
        <v>345</v>
      </c>
      <c r="C89" s="157" t="s">
        <v>345</v>
      </c>
      <c r="D89" s="306" t="s">
        <v>139</v>
      </c>
      <c r="E89" s="306" t="s">
        <v>346</v>
      </c>
      <c r="F89" s="158" t="s">
        <v>13</v>
      </c>
      <c r="G89" s="306"/>
      <c r="H89" s="306" t="s">
        <v>347</v>
      </c>
      <c r="I89" s="306" t="s">
        <v>207</v>
      </c>
      <c r="J89" s="157" t="str">
        <f t="shared" si="2"/>
        <v>CobaltNanjing Hanrui Cobalt</v>
      </c>
      <c r="K89" s="157" t="str">
        <f t="shared" si="3"/>
        <v>CobaltNanjing Hanrui Cobalt</v>
      </c>
    </row>
    <row r="90" spans="1:11">
      <c r="A90" s="157" t="s">
        <v>61</v>
      </c>
      <c r="B90" s="157" t="s">
        <v>348</v>
      </c>
      <c r="C90" s="157" t="s">
        <v>349</v>
      </c>
      <c r="D90" s="306" t="s">
        <v>139</v>
      </c>
      <c r="E90" s="306" t="s">
        <v>350</v>
      </c>
      <c r="F90" s="158" t="s">
        <v>13</v>
      </c>
      <c r="G90" s="306"/>
      <c r="H90" s="306" t="s">
        <v>351</v>
      </c>
      <c r="I90" s="306" t="s">
        <v>207</v>
      </c>
      <c r="J90" s="157" t="str">
        <f t="shared" si="2"/>
        <v>CobaltNantong Xinwei</v>
      </c>
      <c r="K90" s="157" t="str">
        <f t="shared" si="3"/>
        <v>CobaltNantong Xinwei</v>
      </c>
    </row>
    <row r="91" spans="1:11">
      <c r="A91" s="157" t="s">
        <v>61</v>
      </c>
      <c r="B91" s="157" t="s">
        <v>349</v>
      </c>
      <c r="C91" s="157" t="s">
        <v>349</v>
      </c>
      <c r="D91" s="306" t="s">
        <v>139</v>
      </c>
      <c r="E91" s="306" t="s">
        <v>350</v>
      </c>
      <c r="F91" s="158" t="s">
        <v>13</v>
      </c>
      <c r="G91" s="306"/>
      <c r="H91" s="306" t="s">
        <v>351</v>
      </c>
      <c r="I91" s="306" t="s">
        <v>207</v>
      </c>
      <c r="J91" s="157" t="str">
        <f t="shared" si="2"/>
        <v>CobaltNantong Xinwei Nickel Cobalt Technology Development Co., Ltd.</v>
      </c>
      <c r="K91" s="157" t="str">
        <f t="shared" si="3"/>
        <v>CobaltNantong Xinwei Nickel Cobalt Technology Development Co., Ltd.</v>
      </c>
    </row>
    <row r="92" spans="1:11">
      <c r="A92" s="157" t="s">
        <v>61</v>
      </c>
      <c r="B92" s="157" t="s">
        <v>352</v>
      </c>
      <c r="C92" s="157" t="s">
        <v>353</v>
      </c>
      <c r="D92" s="306" t="s">
        <v>139</v>
      </c>
      <c r="E92" s="306" t="s">
        <v>354</v>
      </c>
      <c r="F92" s="158" t="s">
        <v>13</v>
      </c>
      <c r="G92" s="306"/>
      <c r="H92" s="306" t="s">
        <v>308</v>
      </c>
      <c r="I92" s="306" t="s">
        <v>309</v>
      </c>
      <c r="J92" s="157" t="str">
        <f t="shared" si="2"/>
        <v>CobaltNew Era Group Zhejiang Zhongneng Cycle Technology Co., Ltd.</v>
      </c>
      <c r="K92" s="157" t="str">
        <f t="shared" si="3"/>
        <v>CobaltNew Era Group Zhejiang Zhongneng Cycle Technology Co., Ltd.</v>
      </c>
    </row>
    <row r="93" spans="1:11">
      <c r="A93" s="157" t="s">
        <v>61</v>
      </c>
      <c r="B93" s="157" t="s">
        <v>90</v>
      </c>
      <c r="C93" s="157" t="s">
        <v>91</v>
      </c>
      <c r="D93" s="306" t="s">
        <v>82</v>
      </c>
      <c r="E93" s="306" t="s">
        <v>92</v>
      </c>
      <c r="F93" s="158" t="s">
        <v>13</v>
      </c>
      <c r="G93" s="306"/>
      <c r="H93" s="306" t="s">
        <v>93</v>
      </c>
      <c r="I93" s="306" t="s">
        <v>89</v>
      </c>
      <c r="J93" s="157" t="str">
        <f t="shared" si="2"/>
        <v>CobaltNew Providence Metals Marketing Inc.</v>
      </c>
      <c r="K93" s="157" t="str">
        <f t="shared" si="3"/>
        <v>CobaltNew Providence Metals Marketing Inc.</v>
      </c>
    </row>
    <row r="94" spans="1:11">
      <c r="A94" s="157" t="s">
        <v>61</v>
      </c>
      <c r="B94" s="157" t="s">
        <v>355</v>
      </c>
      <c r="C94" s="157" t="s">
        <v>356</v>
      </c>
      <c r="D94" s="306" t="s">
        <v>101</v>
      </c>
      <c r="E94" s="306" t="s">
        <v>357</v>
      </c>
      <c r="F94" s="158" t="s">
        <v>13</v>
      </c>
      <c r="G94" s="306"/>
      <c r="H94" s="306" t="s">
        <v>358</v>
      </c>
      <c r="I94" s="306" t="s">
        <v>359</v>
      </c>
      <c r="J94" s="157" t="str">
        <f t="shared" si="2"/>
        <v>CobaltNiihama Nickel and Cobalt Facility</v>
      </c>
      <c r="K94" s="157" t="str">
        <f t="shared" si="3"/>
        <v>CobaltNiihama Nickel and Cobalt Facility</v>
      </c>
    </row>
    <row r="95" spans="1:11">
      <c r="A95" s="157" t="s">
        <v>61</v>
      </c>
      <c r="B95" s="157" t="s">
        <v>360</v>
      </c>
      <c r="C95" s="157" t="s">
        <v>356</v>
      </c>
      <c r="D95" s="306" t="s">
        <v>101</v>
      </c>
      <c r="E95" s="306" t="s">
        <v>357</v>
      </c>
      <c r="F95" s="158" t="s">
        <v>13</v>
      </c>
      <c r="G95" s="306"/>
      <c r="H95" s="306" t="s">
        <v>358</v>
      </c>
      <c r="I95" s="306" t="s">
        <v>359</v>
      </c>
      <c r="J95" s="157" t="str">
        <f t="shared" si="2"/>
        <v>CobaltNiihama Nickel Refinery</v>
      </c>
      <c r="K95" s="157" t="str">
        <f t="shared" si="3"/>
        <v>CobaltNiihama Nickel Refinery</v>
      </c>
    </row>
    <row r="96" spans="1:11">
      <c r="A96" s="157" t="s">
        <v>61</v>
      </c>
      <c r="B96" s="157" t="s">
        <v>356</v>
      </c>
      <c r="C96" s="157" t="s">
        <v>356</v>
      </c>
      <c r="D96" s="306" t="s">
        <v>101</v>
      </c>
      <c r="E96" s="306" t="s">
        <v>357</v>
      </c>
      <c r="F96" s="158" t="s">
        <v>13</v>
      </c>
      <c r="G96" s="306"/>
      <c r="H96" s="306" t="s">
        <v>358</v>
      </c>
      <c r="I96" s="306" t="s">
        <v>359</v>
      </c>
      <c r="J96" s="157" t="str">
        <f t="shared" si="2"/>
        <v>CobaltNiihama Nickel Refinery, Sumitomo Metal Mining</v>
      </c>
      <c r="K96" s="157" t="str">
        <f t="shared" si="3"/>
        <v>CobaltNiihama Nickel Refinery, Sumitomo Metal Mining</v>
      </c>
    </row>
    <row r="97" spans="1:11">
      <c r="A97" s="157" t="s">
        <v>61</v>
      </c>
      <c r="B97" s="157" t="s">
        <v>361</v>
      </c>
      <c r="C97" s="157" t="s">
        <v>361</v>
      </c>
      <c r="D97" s="306" t="s">
        <v>139</v>
      </c>
      <c r="E97" s="306" t="s">
        <v>362</v>
      </c>
      <c r="F97" s="158" t="s">
        <v>13</v>
      </c>
      <c r="G97" s="306"/>
      <c r="H97" s="306" t="s">
        <v>363</v>
      </c>
      <c r="I97" s="306" t="s">
        <v>309</v>
      </c>
      <c r="J97" s="157" t="str">
        <f t="shared" si="2"/>
        <v>CobaltNingbo Hubang New Material Co., Ltd.</v>
      </c>
      <c r="K97" s="157" t="str">
        <f t="shared" si="3"/>
        <v>CobaltNingbo Hubang New Material Co., Ltd.</v>
      </c>
    </row>
    <row r="98" spans="1:11">
      <c r="A98" s="157" t="s">
        <v>61</v>
      </c>
      <c r="B98" s="157" t="s">
        <v>364</v>
      </c>
      <c r="C98" s="157" t="s">
        <v>364</v>
      </c>
      <c r="D98" s="306" t="s">
        <v>139</v>
      </c>
      <c r="E98" s="306" t="s">
        <v>365</v>
      </c>
      <c r="F98" s="158" t="s">
        <v>13</v>
      </c>
      <c r="G98" s="306"/>
      <c r="H98" s="306" t="s">
        <v>363</v>
      </c>
      <c r="I98" s="306" t="s">
        <v>309</v>
      </c>
      <c r="J98" s="157" t="str">
        <f t="shared" si="2"/>
        <v>CobaltNingbo Yanmen Chemical Co., Ltd.</v>
      </c>
      <c r="K98" s="157" t="str">
        <f t="shared" si="3"/>
        <v>CobaltNingbo Yanmen Chemical Co., Ltd.</v>
      </c>
    </row>
    <row r="99" spans="1:11">
      <c r="A99" s="157" t="s">
        <v>61</v>
      </c>
      <c r="B99" s="157" t="s">
        <v>366</v>
      </c>
      <c r="C99" s="157" t="s">
        <v>366</v>
      </c>
      <c r="D99" s="306" t="s">
        <v>188</v>
      </c>
      <c r="E99" s="306" t="s">
        <v>367</v>
      </c>
      <c r="F99" s="158" t="s">
        <v>13</v>
      </c>
      <c r="G99" s="306"/>
      <c r="H99" s="306" t="s">
        <v>368</v>
      </c>
      <c r="I99" s="306" t="s">
        <v>369</v>
      </c>
      <c r="J99" s="157" t="str">
        <f t="shared" si="2"/>
        <v>CobaltNORILSK NICKEL HARJAVALTA OY</v>
      </c>
      <c r="K99" s="157" t="str">
        <f t="shared" si="3"/>
        <v>CobaltNORILSK NICKEL HARJAVALTA OY</v>
      </c>
    </row>
    <row r="100" spans="1:11">
      <c r="A100" s="157" t="s">
        <v>61</v>
      </c>
      <c r="B100" s="157" t="s">
        <v>86</v>
      </c>
      <c r="C100" s="157" t="s">
        <v>86</v>
      </c>
      <c r="D100" s="306" t="s">
        <v>82</v>
      </c>
      <c r="E100" s="306" t="s">
        <v>87</v>
      </c>
      <c r="F100" s="158" t="s">
        <v>13</v>
      </c>
      <c r="G100" s="306"/>
      <c r="H100" s="306" t="s">
        <v>88</v>
      </c>
      <c r="I100" s="306" t="s">
        <v>89</v>
      </c>
      <c r="J100" s="157" t="str">
        <f t="shared" si="2"/>
        <v>CobaltPort Colborne Refinery</v>
      </c>
      <c r="K100" s="157" t="str">
        <f t="shared" si="3"/>
        <v>CobaltPort Colborne Refinery</v>
      </c>
    </row>
    <row r="101" spans="1:11">
      <c r="A101" s="157" t="s">
        <v>61</v>
      </c>
      <c r="B101" s="157" t="s">
        <v>370</v>
      </c>
      <c r="C101" s="157" t="s">
        <v>370</v>
      </c>
      <c r="D101" s="306" t="s">
        <v>371</v>
      </c>
      <c r="E101" s="306" t="s">
        <v>372</v>
      </c>
      <c r="F101" s="158" t="s">
        <v>13</v>
      </c>
      <c r="G101" s="306"/>
      <c r="H101" s="306" t="s">
        <v>373</v>
      </c>
      <c r="I101" s="306" t="s">
        <v>374</v>
      </c>
      <c r="J101" s="157" t="str">
        <f t="shared" si="2"/>
        <v>CobaltPT Mechema Indonesia</v>
      </c>
      <c r="K101" s="157" t="str">
        <f t="shared" si="3"/>
        <v>CobaltPT Mechema Indonesia</v>
      </c>
    </row>
    <row r="102" spans="1:11">
      <c r="A102" s="157" t="s">
        <v>61</v>
      </c>
      <c r="B102" s="157" t="s">
        <v>375</v>
      </c>
      <c r="C102" s="157" t="s">
        <v>375</v>
      </c>
      <c r="D102" s="306" t="s">
        <v>139</v>
      </c>
      <c r="E102" s="306" t="s">
        <v>376</v>
      </c>
      <c r="F102" s="158" t="s">
        <v>13</v>
      </c>
      <c r="G102" s="306"/>
      <c r="H102" s="306" t="s">
        <v>377</v>
      </c>
      <c r="I102" s="306" t="s">
        <v>309</v>
      </c>
      <c r="J102" s="157" t="str">
        <f t="shared" si="2"/>
        <v>CobaltQuzhou Huayou Cobalt New Material Co., Ltd.</v>
      </c>
      <c r="K102" s="157" t="str">
        <f t="shared" si="3"/>
        <v>CobaltQuzhou Huayou Cobalt New Material Co., Ltd.</v>
      </c>
    </row>
    <row r="103" spans="1:11">
      <c r="A103" s="157" t="s">
        <v>61</v>
      </c>
      <c r="B103" s="157" t="s">
        <v>378</v>
      </c>
      <c r="C103" s="157" t="s">
        <v>379</v>
      </c>
      <c r="D103" s="306" t="s">
        <v>145</v>
      </c>
      <c r="E103" s="306" t="s">
        <v>380</v>
      </c>
      <c r="F103" s="158" t="s">
        <v>13</v>
      </c>
      <c r="G103" s="306"/>
      <c r="H103" s="306" t="s">
        <v>381</v>
      </c>
      <c r="I103" s="306" t="s">
        <v>148</v>
      </c>
      <c r="J103" s="157" t="str">
        <f t="shared" si="2"/>
        <v>CobaltRuashi</v>
      </c>
      <c r="K103" s="157" t="str">
        <f t="shared" si="3"/>
        <v>CobaltRuashi</v>
      </c>
    </row>
    <row r="104" spans="1:11">
      <c r="A104" s="157" t="s">
        <v>61</v>
      </c>
      <c r="B104" s="157" t="s">
        <v>379</v>
      </c>
      <c r="C104" s="157" t="s">
        <v>379</v>
      </c>
      <c r="D104" s="306" t="s">
        <v>145</v>
      </c>
      <c r="E104" s="306" t="s">
        <v>380</v>
      </c>
      <c r="F104" s="158" t="s">
        <v>13</v>
      </c>
      <c r="G104" s="306"/>
      <c r="H104" s="306" t="s">
        <v>381</v>
      </c>
      <c r="I104" s="306" t="s">
        <v>148</v>
      </c>
      <c r="J104" s="157" t="str">
        <f t="shared" si="2"/>
        <v>CobaltRuashi Mining SAS</v>
      </c>
      <c r="K104" s="157" t="str">
        <f t="shared" si="3"/>
        <v>CobaltRuashi Mining SAS</v>
      </c>
    </row>
    <row r="105" spans="1:11">
      <c r="A105" s="157" t="s">
        <v>61</v>
      </c>
      <c r="B105" s="157" t="s">
        <v>382</v>
      </c>
      <c r="C105" s="157" t="s">
        <v>91</v>
      </c>
      <c r="D105" s="306" t="s">
        <v>82</v>
      </c>
      <c r="E105" s="306" t="s">
        <v>92</v>
      </c>
      <c r="F105" s="158" t="s">
        <v>13</v>
      </c>
      <c r="G105" s="306"/>
      <c r="H105" s="306" t="s">
        <v>93</v>
      </c>
      <c r="I105" s="306" t="s">
        <v>89</v>
      </c>
      <c r="J105" s="157" t="str">
        <f t="shared" si="2"/>
        <v>CobaltSherritt</v>
      </c>
      <c r="K105" s="157" t="str">
        <f t="shared" si="3"/>
        <v>CobaltSherritt</v>
      </c>
    </row>
    <row r="106" spans="1:11">
      <c r="A106" s="157" t="s">
        <v>61</v>
      </c>
      <c r="B106" s="157" t="s">
        <v>383</v>
      </c>
      <c r="C106" s="157" t="s">
        <v>383</v>
      </c>
      <c r="D106" s="306" t="s">
        <v>145</v>
      </c>
      <c r="E106" s="306" t="s">
        <v>384</v>
      </c>
      <c r="F106" s="158" t="s">
        <v>13</v>
      </c>
      <c r="G106" s="306"/>
      <c r="H106" s="306" t="s">
        <v>147</v>
      </c>
      <c r="I106" s="306" t="s">
        <v>148</v>
      </c>
      <c r="J106" s="157" t="str">
        <f t="shared" si="2"/>
        <v>CobaltSOCIETE MINIERE DU KATANGA (SOMIKA SARL)</v>
      </c>
      <c r="K106" s="157" t="str">
        <f t="shared" si="3"/>
        <v>CobaltSOCIETE MINIERE DU KATANGA (SOMIKA SARL)</v>
      </c>
    </row>
    <row r="107" spans="1:11">
      <c r="A107" s="157" t="s">
        <v>61</v>
      </c>
      <c r="B107" s="157" t="s">
        <v>385</v>
      </c>
      <c r="C107" s="157" t="s">
        <v>385</v>
      </c>
      <c r="D107" s="306" t="s">
        <v>145</v>
      </c>
      <c r="E107" s="306" t="s">
        <v>386</v>
      </c>
      <c r="F107" s="158" t="s">
        <v>13</v>
      </c>
      <c r="G107" s="306"/>
      <c r="H107" s="306" t="s">
        <v>147</v>
      </c>
      <c r="I107" s="306" t="s">
        <v>148</v>
      </c>
      <c r="J107" s="157" t="str">
        <f t="shared" si="2"/>
        <v>CobaltSociete pour le Traitment du Terril de Lubumbashi (STL)</v>
      </c>
      <c r="K107" s="157" t="str">
        <f t="shared" si="3"/>
        <v>CobaltSociete pour le Traitment du Terril de Lubumbashi (STL)</v>
      </c>
    </row>
    <row r="108" spans="1:11">
      <c r="A108" s="157" t="s">
        <v>61</v>
      </c>
      <c r="B108" s="157" t="s">
        <v>144</v>
      </c>
      <c r="C108" s="157" t="s">
        <v>144</v>
      </c>
      <c r="D108" s="306" t="s">
        <v>145</v>
      </c>
      <c r="E108" s="306" t="s">
        <v>146</v>
      </c>
      <c r="F108" s="158" t="s">
        <v>13</v>
      </c>
      <c r="G108" s="306"/>
      <c r="H108" s="306" t="s">
        <v>147</v>
      </c>
      <c r="I108" s="306" t="s">
        <v>148</v>
      </c>
      <c r="J108" s="157" t="str">
        <f t="shared" si="2"/>
        <v>CobaltSTE CONGO DONGFANG INTERNATIONAL MINING SAS</v>
      </c>
      <c r="K108" s="157" t="str">
        <f t="shared" si="3"/>
        <v>CobaltSTE CONGO DONGFANG INTERNATIONAL MINING SAS</v>
      </c>
    </row>
    <row r="109" spans="1:11">
      <c r="A109" s="157" t="s">
        <v>61</v>
      </c>
      <c r="B109" s="157" t="s">
        <v>387</v>
      </c>
      <c r="C109" s="157" t="s">
        <v>356</v>
      </c>
      <c r="D109" s="306" t="s">
        <v>101</v>
      </c>
      <c r="E109" s="306" t="s">
        <v>357</v>
      </c>
      <c r="F109" s="158" t="s">
        <v>13</v>
      </c>
      <c r="G109" s="306"/>
      <c r="H109" s="306" t="s">
        <v>358</v>
      </c>
      <c r="I109" s="306" t="s">
        <v>359</v>
      </c>
      <c r="J109" s="157" t="str">
        <f t="shared" si="2"/>
        <v>CobaltSumitomo Metal Mining</v>
      </c>
      <c r="K109" s="157" t="str">
        <f t="shared" si="3"/>
        <v>CobaltSumitomo Metal Mining</v>
      </c>
    </row>
    <row r="110" spans="1:11">
      <c r="A110" s="157" t="s">
        <v>61</v>
      </c>
      <c r="B110" s="157" t="s">
        <v>388</v>
      </c>
      <c r="C110" s="157" t="s">
        <v>389</v>
      </c>
      <c r="D110" s="306" t="s">
        <v>167</v>
      </c>
      <c r="E110" s="306" t="s">
        <v>390</v>
      </c>
      <c r="F110" s="158" t="s">
        <v>13</v>
      </c>
      <c r="G110" s="306"/>
      <c r="H110" s="306" t="s">
        <v>391</v>
      </c>
      <c r="I110" s="306" t="s">
        <v>392</v>
      </c>
      <c r="J110" s="157" t="str">
        <f t="shared" si="2"/>
        <v>CobaltSungEel HiMetal Co., Ltd.</v>
      </c>
      <c r="K110" s="157" t="str">
        <f t="shared" si="3"/>
        <v>CobaltSungEel HiMetal Co., Ltd.</v>
      </c>
    </row>
    <row r="111" spans="1:11">
      <c r="A111" s="157" t="s">
        <v>61</v>
      </c>
      <c r="B111" s="157" t="s">
        <v>389</v>
      </c>
      <c r="C111" s="157" t="s">
        <v>389</v>
      </c>
      <c r="D111" s="306" t="s">
        <v>167</v>
      </c>
      <c r="E111" s="306" t="s">
        <v>390</v>
      </c>
      <c r="F111" s="158" t="s">
        <v>13</v>
      </c>
      <c r="G111" s="306"/>
      <c r="H111" s="306" t="s">
        <v>391</v>
      </c>
      <c r="I111" s="306" t="s">
        <v>392</v>
      </c>
      <c r="J111" s="157" t="str">
        <f t="shared" si="2"/>
        <v>CobaltSungEel HiTech Co., Ltd.</v>
      </c>
      <c r="K111" s="157" t="str">
        <f t="shared" si="3"/>
        <v>CobaltSungEel HiTech Co., Ltd.</v>
      </c>
    </row>
    <row r="112" spans="1:11">
      <c r="A112" s="157" t="s">
        <v>61</v>
      </c>
      <c r="B112" s="157" t="s">
        <v>393</v>
      </c>
      <c r="C112" s="157" t="s">
        <v>394</v>
      </c>
      <c r="D112" s="306" t="s">
        <v>145</v>
      </c>
      <c r="E112" s="306" t="s">
        <v>395</v>
      </c>
      <c r="F112" s="158" t="s">
        <v>13</v>
      </c>
      <c r="G112" s="306"/>
      <c r="H112" s="306" t="s">
        <v>269</v>
      </c>
      <c r="I112" s="306" t="s">
        <v>270</v>
      </c>
      <c r="J112" s="157" t="str">
        <f t="shared" si="2"/>
        <v>CobaltTenke Fungrume Mining (TFM)</v>
      </c>
      <c r="K112" s="157" t="str">
        <f t="shared" si="3"/>
        <v>CobaltTenke Fungrume Mining (TFM)</v>
      </c>
    </row>
    <row r="113" spans="1:11">
      <c r="A113" s="157" t="s">
        <v>61</v>
      </c>
      <c r="B113" s="157" t="s">
        <v>396</v>
      </c>
      <c r="C113" s="157" t="s">
        <v>394</v>
      </c>
      <c r="D113" s="306" t="s">
        <v>145</v>
      </c>
      <c r="E113" s="306" t="s">
        <v>395</v>
      </c>
      <c r="F113" s="158" t="s">
        <v>13</v>
      </c>
      <c r="G113" s="306"/>
      <c r="H113" s="306" t="s">
        <v>269</v>
      </c>
      <c r="I113" s="306" t="s">
        <v>270</v>
      </c>
      <c r="J113" s="157" t="str">
        <f t="shared" si="2"/>
        <v>CobaltTenke Fungurume</v>
      </c>
      <c r="K113" s="157" t="str">
        <f t="shared" si="3"/>
        <v>CobaltTenke Fungurume</v>
      </c>
    </row>
    <row r="114" spans="1:11">
      <c r="A114" s="157" t="s">
        <v>61</v>
      </c>
      <c r="B114" s="157" t="s">
        <v>394</v>
      </c>
      <c r="C114" s="157" t="s">
        <v>394</v>
      </c>
      <c r="D114" s="306" t="s">
        <v>145</v>
      </c>
      <c r="E114" s="306" t="s">
        <v>395</v>
      </c>
      <c r="F114" s="158" t="s">
        <v>13</v>
      </c>
      <c r="G114" s="306"/>
      <c r="H114" s="306" t="s">
        <v>269</v>
      </c>
      <c r="I114" s="306" t="s">
        <v>270</v>
      </c>
      <c r="J114" s="157" t="str">
        <f t="shared" si="2"/>
        <v>CobaltTenke Fungurume Mining SA</v>
      </c>
      <c r="K114" s="157" t="str">
        <f t="shared" si="3"/>
        <v>CobaltTenke Fungurume Mining SA</v>
      </c>
    </row>
    <row r="115" spans="1:11">
      <c r="A115" s="157" t="s">
        <v>61</v>
      </c>
      <c r="B115" s="157" t="s">
        <v>397</v>
      </c>
      <c r="C115" s="157" t="s">
        <v>172</v>
      </c>
      <c r="D115" s="306" t="s">
        <v>173</v>
      </c>
      <c r="E115" s="306" t="s">
        <v>174</v>
      </c>
      <c r="F115" s="158" t="s">
        <v>13</v>
      </c>
      <c r="G115" s="306"/>
      <c r="H115" s="306" t="s">
        <v>175</v>
      </c>
      <c r="I115" s="306" t="s">
        <v>175</v>
      </c>
      <c r="J115" s="157" t="str">
        <f t="shared" si="2"/>
        <v>CobaltThe Ambatovy</v>
      </c>
      <c r="K115" s="157" t="str">
        <f t="shared" si="3"/>
        <v>CobaltThe Ambatovy</v>
      </c>
    </row>
    <row r="116" spans="1:11">
      <c r="A116" s="157" t="s">
        <v>61</v>
      </c>
      <c r="B116" s="157" t="s">
        <v>298</v>
      </c>
      <c r="C116" s="157" t="s">
        <v>298</v>
      </c>
      <c r="D116" s="306" t="s">
        <v>139</v>
      </c>
      <c r="E116" s="306" t="s">
        <v>299</v>
      </c>
      <c r="F116" s="158" t="s">
        <v>13</v>
      </c>
      <c r="G116" s="306"/>
      <c r="H116" s="306" t="s">
        <v>300</v>
      </c>
      <c r="I116" s="306" t="s">
        <v>301</v>
      </c>
      <c r="J116" s="157" t="str">
        <f t="shared" si="2"/>
        <v>CobaltTianjin Maolian Science &amp; Technology Co., Ltd.</v>
      </c>
      <c r="K116" s="157" t="str">
        <f t="shared" si="3"/>
        <v>CobaltTianjin Maolian Science &amp; Technology Co., Ltd.</v>
      </c>
    </row>
    <row r="117" spans="1:11">
      <c r="A117" s="157" t="s">
        <v>61</v>
      </c>
      <c r="B117" s="157" t="s">
        <v>187</v>
      </c>
      <c r="C117" s="157" t="s">
        <v>187</v>
      </c>
      <c r="D117" s="306" t="s">
        <v>188</v>
      </c>
      <c r="E117" s="306" t="s">
        <v>189</v>
      </c>
      <c r="F117" s="158" t="s">
        <v>13</v>
      </c>
      <c r="G117" s="306"/>
      <c r="H117" s="306" t="s">
        <v>190</v>
      </c>
      <c r="I117" s="306" t="s">
        <v>191</v>
      </c>
      <c r="J117" s="157" t="str">
        <f t="shared" si="2"/>
        <v>CobaltUmicore Finland Oy</v>
      </c>
      <c r="K117" s="157" t="str">
        <f t="shared" si="3"/>
        <v>CobaltUmicore Finland Oy</v>
      </c>
    </row>
    <row r="118" spans="1:11">
      <c r="A118" s="157" t="s">
        <v>61</v>
      </c>
      <c r="B118" s="157" t="s">
        <v>398</v>
      </c>
      <c r="C118" s="157" t="s">
        <v>398</v>
      </c>
      <c r="D118" s="306" t="s">
        <v>399</v>
      </c>
      <c r="E118" s="306" t="s">
        <v>400</v>
      </c>
      <c r="F118" s="158" t="s">
        <v>13</v>
      </c>
      <c r="G118" s="306"/>
      <c r="H118" s="306" t="s">
        <v>401</v>
      </c>
      <c r="I118" s="306" t="s">
        <v>402</v>
      </c>
      <c r="J118" s="157" t="str">
        <f t="shared" si="2"/>
        <v>CobaltUmicore Olen</v>
      </c>
      <c r="K118" s="157" t="str">
        <f t="shared" si="3"/>
        <v>CobaltUmicore Olen</v>
      </c>
    </row>
    <row r="119" spans="1:11">
      <c r="A119" s="157" t="s">
        <v>61</v>
      </c>
      <c r="B119" s="157" t="s">
        <v>81</v>
      </c>
      <c r="C119" s="157" t="s">
        <v>81</v>
      </c>
      <c r="D119" s="306" t="s">
        <v>82</v>
      </c>
      <c r="E119" s="306" t="s">
        <v>83</v>
      </c>
      <c r="F119" s="158" t="s">
        <v>13</v>
      </c>
      <c r="G119" s="306"/>
      <c r="H119" s="306" t="s">
        <v>84</v>
      </c>
      <c r="I119" s="306" t="s">
        <v>85</v>
      </c>
      <c r="J119" s="157" t="str">
        <f t="shared" si="2"/>
        <v>CobaltVale – Long Harbour Processing Plant (LHPP)</v>
      </c>
      <c r="K119" s="157" t="str">
        <f t="shared" si="3"/>
        <v>CobaltVale – Long Harbour Processing Plant (LHPP)</v>
      </c>
    </row>
    <row r="120" spans="1:11">
      <c r="A120" s="157" t="s">
        <v>61</v>
      </c>
      <c r="B120" s="157" t="s">
        <v>403</v>
      </c>
      <c r="C120" s="157" t="s">
        <v>403</v>
      </c>
      <c r="D120" s="306" t="s">
        <v>404</v>
      </c>
      <c r="E120" s="306" t="s">
        <v>405</v>
      </c>
      <c r="F120" s="158" t="s">
        <v>13</v>
      </c>
      <c r="G120" s="306"/>
      <c r="H120" s="306" t="s">
        <v>406</v>
      </c>
      <c r="I120" s="306" t="s">
        <v>407</v>
      </c>
      <c r="J120" s="157" t="str">
        <f t="shared" si="2"/>
        <v>CobaltVale New Caledonia</v>
      </c>
      <c r="K120" s="157" t="str">
        <f t="shared" si="3"/>
        <v>CobaltVale New Caledonia</v>
      </c>
    </row>
    <row r="121" spans="1:11">
      <c r="A121" s="157" t="s">
        <v>61</v>
      </c>
      <c r="B121" s="157" t="s">
        <v>408</v>
      </c>
      <c r="C121" s="157" t="s">
        <v>403</v>
      </c>
      <c r="D121" s="306" t="s">
        <v>404</v>
      </c>
      <c r="E121" s="306" t="s">
        <v>405</v>
      </c>
      <c r="F121" s="158" t="s">
        <v>13</v>
      </c>
      <c r="G121" s="306"/>
      <c r="H121" s="306" t="s">
        <v>406</v>
      </c>
      <c r="I121" s="306" t="s">
        <v>407</v>
      </c>
      <c r="J121" s="157" t="str">
        <f t="shared" si="2"/>
        <v>CobaltVale Nouvelle-Caledonie S.A.S</v>
      </c>
      <c r="K121" s="157" t="str">
        <f t="shared" si="3"/>
        <v>CobaltVale Nouvelle-Caledonie S.A.S</v>
      </c>
    </row>
    <row r="122" spans="1:11">
      <c r="A122" s="157" t="s">
        <v>61</v>
      </c>
      <c r="B122" s="157" t="s">
        <v>409</v>
      </c>
      <c r="C122" s="157" t="s">
        <v>409</v>
      </c>
      <c r="D122" s="306" t="s">
        <v>139</v>
      </c>
      <c r="E122" s="306" t="s">
        <v>410</v>
      </c>
      <c r="F122" s="158" t="s">
        <v>13</v>
      </c>
      <c r="G122" s="306"/>
      <c r="H122" s="306" t="s">
        <v>411</v>
      </c>
      <c r="I122" s="306" t="s">
        <v>211</v>
      </c>
      <c r="J122" s="157" t="str">
        <f t="shared" si="2"/>
        <v>CobaltVital Materials Plant</v>
      </c>
      <c r="K122" s="157" t="str">
        <f t="shared" si="3"/>
        <v>CobaltVital Materials Plant</v>
      </c>
    </row>
    <row r="123" spans="1:11">
      <c r="A123" s="157" t="s">
        <v>61</v>
      </c>
      <c r="B123" s="157" t="s">
        <v>412</v>
      </c>
      <c r="C123" s="157" t="s">
        <v>412</v>
      </c>
      <c r="D123" s="306" t="s">
        <v>139</v>
      </c>
      <c r="E123" s="306" t="s">
        <v>413</v>
      </c>
      <c r="F123" s="158" t="s">
        <v>13</v>
      </c>
      <c r="G123" s="306"/>
      <c r="H123" s="306" t="s">
        <v>411</v>
      </c>
      <c r="I123" s="306" t="s">
        <v>211</v>
      </c>
      <c r="J123" s="157" t="str">
        <f t="shared" si="2"/>
        <v>CobaltVital Materials Workshop</v>
      </c>
      <c r="K123" s="157" t="str">
        <f t="shared" si="3"/>
        <v>CobaltVital Materials Workshop</v>
      </c>
    </row>
    <row r="124" spans="1:11">
      <c r="A124" s="157" t="s">
        <v>61</v>
      </c>
      <c r="B124" s="157" t="s">
        <v>414</v>
      </c>
      <c r="C124" s="157" t="s">
        <v>414</v>
      </c>
      <c r="D124" s="306" t="s">
        <v>139</v>
      </c>
      <c r="E124" s="306" t="s">
        <v>415</v>
      </c>
      <c r="F124" s="158" t="s">
        <v>13</v>
      </c>
      <c r="G124" s="306"/>
      <c r="H124" s="306" t="s">
        <v>184</v>
      </c>
      <c r="I124" s="306" t="s">
        <v>185</v>
      </c>
      <c r="J124" s="157" t="str">
        <f t="shared" si="2"/>
        <v>CobaltW&amp;Q Metal Products Co., Limited</v>
      </c>
      <c r="K124" s="157" t="str">
        <f t="shared" si="3"/>
        <v>CobaltW&amp;Q Metal Products Co., Limited</v>
      </c>
    </row>
    <row r="125" spans="1:11">
      <c r="A125" s="157" t="s">
        <v>61</v>
      </c>
      <c r="B125" s="157" t="s">
        <v>416</v>
      </c>
      <c r="C125" s="157" t="s">
        <v>416</v>
      </c>
      <c r="D125" s="306" t="s">
        <v>139</v>
      </c>
      <c r="E125" s="306" t="s">
        <v>417</v>
      </c>
      <c r="F125" s="158" t="s">
        <v>13</v>
      </c>
      <c r="G125" s="306"/>
      <c r="H125" s="306" t="s">
        <v>418</v>
      </c>
      <c r="I125" s="306" t="s">
        <v>231</v>
      </c>
      <c r="J125" s="157" t="str">
        <f t="shared" si="2"/>
        <v>CobaltXiangtan Huacheng Nickel Cobalt New Material Co., Ltd.</v>
      </c>
      <c r="K125" s="157" t="str">
        <f t="shared" si="3"/>
        <v>CobaltXiangtan Huacheng Nickel Cobalt New Material Co., Ltd.</v>
      </c>
    </row>
    <row r="126" spans="1:11">
      <c r="A126" s="157" t="s">
        <v>61</v>
      </c>
      <c r="B126" s="157" t="s">
        <v>419</v>
      </c>
      <c r="C126" s="157" t="s">
        <v>247</v>
      </c>
      <c r="D126" s="306" t="s">
        <v>139</v>
      </c>
      <c r="E126" s="306" t="s">
        <v>248</v>
      </c>
      <c r="F126" s="158" t="s">
        <v>13</v>
      </c>
      <c r="G126" s="306"/>
      <c r="H126" s="306" t="s">
        <v>249</v>
      </c>
      <c r="I126" s="306" t="s">
        <v>207</v>
      </c>
      <c r="J126" s="157" t="str">
        <f t="shared" si="2"/>
        <v>CobaltXiongfeng</v>
      </c>
      <c r="K126" s="157" t="str">
        <f t="shared" si="3"/>
        <v>CobaltXiongfeng</v>
      </c>
    </row>
    <row r="127" spans="1:11">
      <c r="A127" s="157" t="s">
        <v>61</v>
      </c>
      <c r="B127" s="157" t="s">
        <v>420</v>
      </c>
      <c r="C127" s="157" t="s">
        <v>420</v>
      </c>
      <c r="D127" s="306" t="s">
        <v>139</v>
      </c>
      <c r="E127" s="306" t="s">
        <v>421</v>
      </c>
      <c r="F127" s="158" t="s">
        <v>13</v>
      </c>
      <c r="G127" s="306"/>
      <c r="H127" s="306" t="s">
        <v>422</v>
      </c>
      <c r="I127" s="306" t="s">
        <v>195</v>
      </c>
      <c r="J127" s="157" t="str">
        <f t="shared" si="2"/>
        <v>CobaltXTC New Energy Materials (Xiamen) LTD.</v>
      </c>
      <c r="K127" s="157" t="str">
        <f t="shared" si="3"/>
        <v>CobaltXTC New Energy Materials (Xiamen) LTD.</v>
      </c>
    </row>
    <row r="128" spans="1:11">
      <c r="A128" s="157" t="s">
        <v>61</v>
      </c>
      <c r="B128" s="157" t="s">
        <v>423</v>
      </c>
      <c r="C128" s="157" t="s">
        <v>423</v>
      </c>
      <c r="D128" s="306" t="s">
        <v>139</v>
      </c>
      <c r="E128" s="306" t="s">
        <v>424</v>
      </c>
      <c r="F128" s="158" t="s">
        <v>13</v>
      </c>
      <c r="G128" s="306"/>
      <c r="H128" s="306" t="s">
        <v>308</v>
      </c>
      <c r="I128" s="306" t="s">
        <v>309</v>
      </c>
      <c r="J128" s="157" t="str">
        <f t="shared" si="2"/>
        <v>CobaltZhejiang Greatpower Cobalt Materials Co., Ltd.</v>
      </c>
      <c r="K128" s="157" t="str">
        <f t="shared" si="3"/>
        <v>CobaltZhejiang Greatpower Cobalt Materials Co., Ltd.</v>
      </c>
    </row>
    <row r="129" spans="1:11">
      <c r="A129" s="157" t="s">
        <v>61</v>
      </c>
      <c r="B129" s="157" t="s">
        <v>425</v>
      </c>
      <c r="C129" s="157" t="s">
        <v>426</v>
      </c>
      <c r="D129" s="306" t="s">
        <v>139</v>
      </c>
      <c r="E129" s="306" t="s">
        <v>427</v>
      </c>
      <c r="F129" s="158" t="s">
        <v>13</v>
      </c>
      <c r="G129" s="306"/>
      <c r="H129" s="306" t="s">
        <v>428</v>
      </c>
      <c r="I129" s="306" t="s">
        <v>309</v>
      </c>
      <c r="J129" s="157" t="str">
        <f t="shared" si="2"/>
        <v>CobaltZhejiang Huayou Cobalt Co., Ltd.</v>
      </c>
      <c r="K129" s="157" t="str">
        <f t="shared" si="3"/>
        <v>CobaltZhejiang Huayou Cobalt Co., Ltd.</v>
      </c>
    </row>
    <row r="130" spans="1:11">
      <c r="A130" s="157" t="s">
        <v>61</v>
      </c>
      <c r="B130" s="157" t="s">
        <v>426</v>
      </c>
      <c r="C130" s="157" t="s">
        <v>426</v>
      </c>
      <c r="D130" s="306" t="s">
        <v>139</v>
      </c>
      <c r="E130" s="306" t="s">
        <v>427</v>
      </c>
      <c r="F130" s="158" t="s">
        <v>13</v>
      </c>
      <c r="G130" s="306"/>
      <c r="H130" s="306" t="s">
        <v>428</v>
      </c>
      <c r="I130" s="306" t="s">
        <v>309</v>
      </c>
      <c r="J130" s="157" t="str">
        <f t="shared" si="2"/>
        <v>CobaltZhejiang Huayou Cobalt Company Limited</v>
      </c>
      <c r="K130" s="157" t="str">
        <f t="shared" si="3"/>
        <v>CobaltZhejiang Huayou Cobalt Company Limited</v>
      </c>
    </row>
    <row r="131" spans="1:11">
      <c r="A131" s="157" t="s">
        <v>61</v>
      </c>
      <c r="B131" s="157" t="s">
        <v>353</v>
      </c>
      <c r="C131" s="157" t="s">
        <v>353</v>
      </c>
      <c r="D131" s="306" t="s">
        <v>139</v>
      </c>
      <c r="E131" s="306" t="s">
        <v>354</v>
      </c>
      <c r="F131" s="158" t="s">
        <v>13</v>
      </c>
      <c r="G131" s="306"/>
      <c r="H131" s="306" t="s">
        <v>308</v>
      </c>
      <c r="I131" s="306" t="s">
        <v>309</v>
      </c>
      <c r="J131" s="157" t="str">
        <f t="shared" si="2"/>
        <v>CobaltZhejiang New Era Zhongneng Technology Co., Ltd.</v>
      </c>
      <c r="K131" s="157" t="str">
        <f t="shared" si="3"/>
        <v>CobaltZhejiang New Era Zhongneng Technology Co., Ltd.</v>
      </c>
    </row>
    <row r="132" spans="1:11">
      <c r="A132" s="157" t="s">
        <v>61</v>
      </c>
      <c r="B132" s="157" t="s">
        <v>429</v>
      </c>
      <c r="C132" s="157" t="s">
        <v>429</v>
      </c>
      <c r="D132" s="306" t="s">
        <v>139</v>
      </c>
      <c r="E132" s="306" t="s">
        <v>430</v>
      </c>
      <c r="F132" s="158" t="s">
        <v>13</v>
      </c>
      <c r="G132" s="306"/>
      <c r="H132" s="306" t="s">
        <v>431</v>
      </c>
      <c r="I132" s="306" t="s">
        <v>309</v>
      </c>
      <c r="J132" s="157" t="str">
        <f t="shared" si="2"/>
        <v>CobaltZhejiang Power New Energy Materials Co., Ltd.</v>
      </c>
      <c r="K132" s="157" t="str">
        <f t="shared" si="3"/>
        <v>CobaltZhejiang Power New Energy Materials Co., Ltd.</v>
      </c>
    </row>
    <row r="133" spans="1:11">
      <c r="A133" s="157" t="s">
        <v>61</v>
      </c>
      <c r="B133" s="157" t="s">
        <v>432</v>
      </c>
      <c r="C133" s="157" t="s">
        <v>423</v>
      </c>
      <c r="D133" s="306" t="s">
        <v>139</v>
      </c>
      <c r="E133" s="306" t="s">
        <v>424</v>
      </c>
      <c r="F133" s="158" t="s">
        <v>13</v>
      </c>
      <c r="G133" s="306"/>
      <c r="H133" s="306" t="s">
        <v>308</v>
      </c>
      <c r="I133" s="306" t="s">
        <v>309</v>
      </c>
      <c r="J133" s="157" t="str">
        <f t="shared" si="2"/>
        <v>CobaltZhejiang Zhongjin Greatpower Lithium-Battery Industrial Corporation Co., Ltd.</v>
      </c>
      <c r="K133" s="157" t="str">
        <f t="shared" si="3"/>
        <v>CobaltZhejiang Zhongjin Greatpower Lithium-Battery Industrial Corporation Co., Ltd.</v>
      </c>
    </row>
    <row r="134" spans="1:11">
      <c r="A134" s="157" t="s">
        <v>61</v>
      </c>
      <c r="B134" s="157" t="s">
        <v>433</v>
      </c>
      <c r="C134" s="157" t="s">
        <v>433</v>
      </c>
      <c r="D134" s="306" t="s">
        <v>139</v>
      </c>
      <c r="E134" s="306" t="s">
        <v>434</v>
      </c>
      <c r="F134" s="158" t="s">
        <v>13</v>
      </c>
      <c r="G134" s="306"/>
      <c r="H134" s="306" t="s">
        <v>435</v>
      </c>
      <c r="I134" s="306" t="s">
        <v>211</v>
      </c>
      <c r="J134" s="157" t="str">
        <f t="shared" ref="J134:J164" si="4">A134&amp;B134</f>
        <v>CobaltZhuhai Kelixin Metal Materials Co., Ltd.</v>
      </c>
      <c r="K134" s="157" t="str">
        <f t="shared" ref="K134" si="5">A134&amp;B134</f>
        <v>CobaltZhuhai Kelixin Metal Materials Co., Ltd.</v>
      </c>
    </row>
    <row r="135" spans="1:11">
      <c r="A135" s="157" t="s">
        <v>61</v>
      </c>
      <c r="B135" s="157" t="s">
        <v>436</v>
      </c>
      <c r="D135" s="306"/>
      <c r="E135" s="306"/>
      <c r="G135" s="306"/>
      <c r="H135" s="306"/>
      <c r="I135" s="306"/>
      <c r="J135" s="157" t="str">
        <f t="shared" si="4"/>
        <v>CobaltSmelter not listed</v>
      </c>
      <c r="K135" s="157" t="str">
        <f>A135&amp;B135</f>
        <v>CobaltSmelter not listed</v>
      </c>
    </row>
    <row r="136" spans="1:11">
      <c r="A136" s="157" t="s">
        <v>61</v>
      </c>
      <c r="B136" s="157" t="s">
        <v>66</v>
      </c>
      <c r="C136" s="157" t="s">
        <v>44</v>
      </c>
      <c r="D136" s="306"/>
      <c r="E136" s="306"/>
      <c r="G136" s="306"/>
      <c r="H136" s="306"/>
      <c r="I136" s="306"/>
      <c r="J136" s="157" t="str">
        <f t="shared" si="4"/>
        <v>CobaltSmelter not yet identified</v>
      </c>
      <c r="K136" s="157" t="str">
        <f t="shared" ref="K136:K164" si="6">A136&amp;B136</f>
        <v>CobaltSmelter not yet identified</v>
      </c>
    </row>
    <row r="137" spans="1:11">
      <c r="A137" s="157" t="s">
        <v>62</v>
      </c>
      <c r="B137" s="157" t="s">
        <v>68</v>
      </c>
      <c r="C137" s="157" t="s">
        <v>68</v>
      </c>
      <c r="D137" s="157" t="s">
        <v>69</v>
      </c>
      <c r="E137" s="157" t="s">
        <v>70</v>
      </c>
      <c r="F137" s="158" t="s">
        <v>13</v>
      </c>
      <c r="H137" s="306" t="s">
        <v>71</v>
      </c>
      <c r="I137" s="306" t="s">
        <v>72</v>
      </c>
      <c r="J137" s="157" t="str">
        <f t="shared" si="4"/>
        <v>MicaArctic Minerals, LLC</v>
      </c>
      <c r="K137" s="157" t="str">
        <f t="shared" si="6"/>
        <v>MicaArctic Minerals, LLC</v>
      </c>
    </row>
    <row r="138" spans="1:11">
      <c r="A138" s="157" t="s">
        <v>62</v>
      </c>
      <c r="B138" s="157" t="s">
        <v>437</v>
      </c>
      <c r="C138" s="157" t="s">
        <v>437</v>
      </c>
      <c r="D138" s="157" t="s">
        <v>438</v>
      </c>
      <c r="E138" s="157" t="s">
        <v>439</v>
      </c>
      <c r="F138" s="158" t="s">
        <v>13</v>
      </c>
      <c r="H138" s="306" t="s">
        <v>440</v>
      </c>
      <c r="I138" s="306" t="s">
        <v>441</v>
      </c>
      <c r="J138" s="157" t="str">
        <f t="shared" si="4"/>
        <v>MicaDARUKA INTERNATIONAL</v>
      </c>
      <c r="K138" s="157" t="str">
        <f t="shared" si="6"/>
        <v>MicaDARUKA INTERNATIONAL</v>
      </c>
    </row>
    <row r="139" spans="1:11">
      <c r="A139" s="157" t="s">
        <v>62</v>
      </c>
      <c r="B139" s="157" t="s">
        <v>442</v>
      </c>
      <c r="C139" s="157" t="s">
        <v>442</v>
      </c>
      <c r="D139" s="157" t="s">
        <v>438</v>
      </c>
      <c r="E139" s="157" t="s">
        <v>443</v>
      </c>
      <c r="F139" s="158" t="s">
        <v>13</v>
      </c>
      <c r="H139" s="306" t="s">
        <v>444</v>
      </c>
      <c r="I139" s="306" t="s">
        <v>445</v>
      </c>
      <c r="J139" s="157" t="str">
        <f t="shared" si="4"/>
        <v>MicaDARUKA MINCHEM PVT.LTD</v>
      </c>
      <c r="K139" s="157" t="str">
        <f t="shared" si="6"/>
        <v>MicaDARUKA MINCHEM PVT.LTD</v>
      </c>
    </row>
    <row r="140" spans="1:11">
      <c r="A140" s="157" t="s">
        <v>62</v>
      </c>
      <c r="B140" s="157" t="s">
        <v>446</v>
      </c>
      <c r="C140" s="157" t="s">
        <v>446</v>
      </c>
      <c r="D140" s="157" t="s">
        <v>438</v>
      </c>
      <c r="E140" s="157" t="s">
        <v>447</v>
      </c>
      <c r="F140" s="158" t="s">
        <v>13</v>
      </c>
      <c r="H140" s="306" t="s">
        <v>448</v>
      </c>
      <c r="I140" s="306" t="s">
        <v>449</v>
      </c>
      <c r="J140" s="157" t="str">
        <f t="shared" si="4"/>
        <v>MicaDARUKA MINERALS</v>
      </c>
      <c r="K140" s="157" t="str">
        <f t="shared" si="6"/>
        <v>MicaDARUKA MINERALS</v>
      </c>
    </row>
    <row r="141" spans="1:11">
      <c r="A141" s="157" t="s">
        <v>62</v>
      </c>
      <c r="B141" s="157" t="s">
        <v>450</v>
      </c>
      <c r="C141" s="157" t="s">
        <v>450</v>
      </c>
      <c r="D141" s="157" t="s">
        <v>438</v>
      </c>
      <c r="E141" s="157" t="s">
        <v>451</v>
      </c>
      <c r="F141" s="158" t="s">
        <v>13</v>
      </c>
      <c r="H141" s="306" t="s">
        <v>452</v>
      </c>
      <c r="I141" s="306" t="s">
        <v>453</v>
      </c>
      <c r="J141" s="157" t="str">
        <f t="shared" si="4"/>
        <v>MicaG. K. INTERNATIONAL</v>
      </c>
      <c r="K141" s="157" t="str">
        <f t="shared" si="6"/>
        <v>MicaG. K. INTERNATIONAL</v>
      </c>
    </row>
    <row r="142" spans="1:11">
      <c r="A142" s="157" t="s">
        <v>62</v>
      </c>
      <c r="B142" s="157" t="s">
        <v>454</v>
      </c>
      <c r="C142" s="157" t="s">
        <v>454</v>
      </c>
      <c r="D142" s="157" t="s">
        <v>139</v>
      </c>
      <c r="E142" s="157" t="s">
        <v>455</v>
      </c>
      <c r="F142" s="158" t="s">
        <v>13</v>
      </c>
      <c r="H142" s="306" t="s">
        <v>456</v>
      </c>
      <c r="I142" s="306" t="s">
        <v>185</v>
      </c>
      <c r="J142" s="157" t="str">
        <f t="shared" si="4"/>
        <v>MicaHEBEI LINGSHOU COUNTY ZHONGKE MINERAL POWDER CO., LTD.</v>
      </c>
      <c r="K142" s="157" t="str">
        <f t="shared" si="6"/>
        <v>MicaHEBEI LINGSHOU COUNTY ZHONGKE MINERAL POWDER CO., LTD.</v>
      </c>
    </row>
    <row r="143" spans="1:11">
      <c r="A143" s="157" t="s">
        <v>62</v>
      </c>
      <c r="B143" s="157" t="s">
        <v>457</v>
      </c>
      <c r="C143" s="157" t="s">
        <v>457</v>
      </c>
      <c r="D143" s="157" t="s">
        <v>139</v>
      </c>
      <c r="E143" s="157" t="s">
        <v>458</v>
      </c>
      <c r="F143" s="158" t="s">
        <v>13</v>
      </c>
      <c r="H143" s="306" t="s">
        <v>459</v>
      </c>
      <c r="I143" s="306" t="s">
        <v>231</v>
      </c>
      <c r="J143" s="157" t="str">
        <f t="shared" si="4"/>
        <v>MicaHunan Rongtai New Material Co., Ltd.</v>
      </c>
      <c r="K143" s="157" t="str">
        <f t="shared" si="6"/>
        <v>MicaHunan Rongtai New Material Co., Ltd.</v>
      </c>
    </row>
    <row r="144" spans="1:11">
      <c r="A144" s="157" t="s">
        <v>62</v>
      </c>
      <c r="B144" s="157" t="s">
        <v>460</v>
      </c>
      <c r="C144" s="157" t="s">
        <v>460</v>
      </c>
      <c r="D144" s="157" t="s">
        <v>82</v>
      </c>
      <c r="E144" s="157" t="s">
        <v>461</v>
      </c>
      <c r="F144" s="158" t="s">
        <v>13</v>
      </c>
      <c r="H144" s="306" t="s">
        <v>462</v>
      </c>
      <c r="I144" s="306" t="s">
        <v>463</v>
      </c>
      <c r="J144" s="157" t="str">
        <f t="shared" si="4"/>
        <v>MicaImerys Canada, Inc.</v>
      </c>
      <c r="K144" s="157" t="str">
        <f t="shared" si="6"/>
        <v>MicaImerys Canada, Inc.</v>
      </c>
    </row>
    <row r="145" spans="1:11">
      <c r="A145" s="157" t="s">
        <v>62</v>
      </c>
      <c r="B145" s="157" t="s">
        <v>73</v>
      </c>
      <c r="C145" s="157" t="s">
        <v>73</v>
      </c>
      <c r="D145" s="157" t="s">
        <v>69</v>
      </c>
      <c r="E145" s="157" t="s">
        <v>74</v>
      </c>
      <c r="F145" s="158" t="s">
        <v>13</v>
      </c>
      <c r="H145" s="306" t="s">
        <v>75</v>
      </c>
      <c r="I145" s="306" t="s">
        <v>76</v>
      </c>
      <c r="J145" s="157" t="str">
        <f t="shared" si="4"/>
        <v>MicaImerys Mica Kings Mountain, Inc.</v>
      </c>
      <c r="K145" s="157" t="str">
        <f t="shared" si="6"/>
        <v>MicaImerys Mica Kings Mountain, Inc.</v>
      </c>
    </row>
    <row r="146" spans="1:11">
      <c r="A146" s="157" t="s">
        <v>62</v>
      </c>
      <c r="B146" s="157" t="s">
        <v>464</v>
      </c>
      <c r="C146" s="157" t="s">
        <v>464</v>
      </c>
      <c r="D146" s="157" t="s">
        <v>263</v>
      </c>
      <c r="E146" s="157" t="s">
        <v>465</v>
      </c>
      <c r="F146" s="158" t="s">
        <v>13</v>
      </c>
      <c r="H146" s="306" t="s">
        <v>466</v>
      </c>
      <c r="I146" s="306" t="s">
        <v>467</v>
      </c>
      <c r="J146" s="157" t="str">
        <f t="shared" si="4"/>
        <v>MicaJSC “Sludyanaya Fabrika”</v>
      </c>
      <c r="K146" s="157" t="str">
        <f t="shared" si="6"/>
        <v>MicaJSC “Sludyanaya Fabrika”</v>
      </c>
    </row>
    <row r="147" spans="1:11">
      <c r="A147" s="157" t="s">
        <v>62</v>
      </c>
      <c r="B147" s="157" t="s">
        <v>468</v>
      </c>
      <c r="C147" s="157" t="s">
        <v>468</v>
      </c>
      <c r="D147" s="157" t="s">
        <v>438</v>
      </c>
      <c r="E147" s="157" t="s">
        <v>469</v>
      </c>
      <c r="F147" s="158" t="s">
        <v>13</v>
      </c>
      <c r="H147" s="306" t="s">
        <v>448</v>
      </c>
      <c r="I147" s="306" t="s">
        <v>449</v>
      </c>
      <c r="J147" s="157" t="str">
        <f t="shared" si="4"/>
        <v>MicaLAXIM MINERALS CORPORATION</v>
      </c>
      <c r="K147" s="157" t="str">
        <f t="shared" si="6"/>
        <v>MicaLAXIM MINERALS CORPORATION</v>
      </c>
    </row>
    <row r="148" spans="1:11">
      <c r="A148" s="157" t="s">
        <v>62</v>
      </c>
      <c r="B148" s="157" t="s">
        <v>470</v>
      </c>
      <c r="C148" s="157" t="s">
        <v>470</v>
      </c>
      <c r="D148" s="157" t="s">
        <v>139</v>
      </c>
      <c r="E148" s="157" t="s">
        <v>471</v>
      </c>
      <c r="F148" s="158" t="s">
        <v>13</v>
      </c>
      <c r="H148" s="306" t="s">
        <v>472</v>
      </c>
      <c r="I148" s="306" t="s">
        <v>211</v>
      </c>
      <c r="J148" s="157" t="str">
        <f t="shared" si="4"/>
        <v>MicaMica Electrical Material (Luhe) Co., Ltd.</v>
      </c>
      <c r="K148" s="157" t="str">
        <f t="shared" si="6"/>
        <v>MicaMica Electrical Material (Luhe) Co., Ltd.</v>
      </c>
    </row>
    <row r="149" spans="1:11">
      <c r="A149" s="157" t="s">
        <v>62</v>
      </c>
      <c r="B149" s="157" t="s">
        <v>473</v>
      </c>
      <c r="C149" s="157" t="s">
        <v>473</v>
      </c>
      <c r="D149" s="157" t="s">
        <v>474</v>
      </c>
      <c r="E149" s="157" t="s">
        <v>475</v>
      </c>
      <c r="F149" s="158" t="s">
        <v>13</v>
      </c>
      <c r="H149" s="306" t="s">
        <v>476</v>
      </c>
      <c r="I149" s="306" t="s">
        <v>477</v>
      </c>
      <c r="J149" s="157" t="str">
        <f t="shared" si="4"/>
        <v>MicaMinerals i Derivats, S.A.</v>
      </c>
      <c r="K149" s="157" t="str">
        <f t="shared" si="6"/>
        <v>MicaMinerals i Derivats, S.A.</v>
      </c>
    </row>
    <row r="150" spans="1:11">
      <c r="A150" s="157" t="s">
        <v>62</v>
      </c>
      <c r="B150" s="157" t="s">
        <v>478</v>
      </c>
      <c r="C150" s="157" t="s">
        <v>479</v>
      </c>
      <c r="D150" s="157" t="s">
        <v>438</v>
      </c>
      <c r="E150" s="157" t="s">
        <v>480</v>
      </c>
      <c r="F150" s="158" t="s">
        <v>13</v>
      </c>
      <c r="H150" s="306" t="s">
        <v>448</v>
      </c>
      <c r="I150" s="306" t="s">
        <v>449</v>
      </c>
      <c r="J150" s="157" t="str">
        <f t="shared" si="4"/>
        <v>MicaMODI MICA ENTERPRISES</v>
      </c>
      <c r="K150" s="157" t="str">
        <f t="shared" si="6"/>
        <v>MicaMODI MICA ENTERPRISES</v>
      </c>
    </row>
    <row r="151" spans="1:11">
      <c r="A151" s="157" t="s">
        <v>62</v>
      </c>
      <c r="B151" s="157" t="s">
        <v>481</v>
      </c>
      <c r="C151" s="157" t="s">
        <v>481</v>
      </c>
      <c r="D151" s="157" t="s">
        <v>139</v>
      </c>
      <c r="E151" s="157" t="s">
        <v>482</v>
      </c>
      <c r="F151" s="158" t="s">
        <v>13</v>
      </c>
      <c r="H151" s="306" t="s">
        <v>347</v>
      </c>
      <c r="I151" s="306" t="s">
        <v>207</v>
      </c>
      <c r="J151" s="157" t="str">
        <f t="shared" si="4"/>
        <v>MicaNanjing Jinyun Mica Ltd.</v>
      </c>
      <c r="K151" s="157" t="str">
        <f t="shared" si="6"/>
        <v>MicaNanjing Jinyun Mica Ltd.</v>
      </c>
    </row>
    <row r="152" spans="1:11">
      <c r="A152" s="157" t="s">
        <v>62</v>
      </c>
      <c r="B152" s="157" t="s">
        <v>483</v>
      </c>
      <c r="C152" s="157" t="s">
        <v>483</v>
      </c>
      <c r="D152" s="157" t="s">
        <v>438</v>
      </c>
      <c r="E152" s="157" t="s">
        <v>484</v>
      </c>
      <c r="F152" s="158" t="s">
        <v>13</v>
      </c>
      <c r="H152" s="306" t="s">
        <v>448</v>
      </c>
      <c r="I152" s="306" t="s">
        <v>449</v>
      </c>
      <c r="J152" s="157" t="str">
        <f t="shared" si="4"/>
        <v>MicaPachisia &amp; Co.</v>
      </c>
      <c r="K152" s="157" t="str">
        <f t="shared" si="6"/>
        <v>MicaPachisia &amp; Co.</v>
      </c>
    </row>
    <row r="153" spans="1:11">
      <c r="A153" s="157" t="s">
        <v>62</v>
      </c>
      <c r="B153" s="157" t="s">
        <v>77</v>
      </c>
      <c r="C153" s="157" t="s">
        <v>77</v>
      </c>
      <c r="D153" s="157" t="s">
        <v>69</v>
      </c>
      <c r="E153" s="157" t="s">
        <v>78</v>
      </c>
      <c r="F153" s="158" t="s">
        <v>13</v>
      </c>
      <c r="H153" s="306" t="s">
        <v>79</v>
      </c>
      <c r="I153" s="306" t="s">
        <v>80</v>
      </c>
      <c r="J153" s="157" t="str">
        <f t="shared" si="4"/>
        <v>MicaSoutheastern Performance Minerals, LLC</v>
      </c>
      <c r="K153" s="157" t="str">
        <f t="shared" si="6"/>
        <v>MicaSoutheastern Performance Minerals, LLC</v>
      </c>
    </row>
    <row r="154" spans="1:11">
      <c r="A154" s="157" t="s">
        <v>62</v>
      </c>
      <c r="B154" s="157" t="s">
        <v>485</v>
      </c>
      <c r="C154" s="157" t="s">
        <v>485</v>
      </c>
      <c r="D154" s="157" t="s">
        <v>438</v>
      </c>
      <c r="E154" s="157" t="s">
        <v>486</v>
      </c>
      <c r="F154" s="158" t="s">
        <v>13</v>
      </c>
      <c r="H154" s="306" t="s">
        <v>487</v>
      </c>
      <c r="I154" s="306" t="s">
        <v>488</v>
      </c>
      <c r="J154" s="157" t="str">
        <f t="shared" si="4"/>
        <v>MicaSUBLIME MICA EXPORTS</v>
      </c>
      <c r="K154" s="157" t="str">
        <f t="shared" si="6"/>
        <v>MicaSUBLIME MICA EXPORTS</v>
      </c>
    </row>
    <row r="155" spans="1:11">
      <c r="A155" s="157" t="s">
        <v>62</v>
      </c>
      <c r="B155" s="157" t="s">
        <v>489</v>
      </c>
      <c r="C155" s="157" t="s">
        <v>489</v>
      </c>
      <c r="D155" s="157" t="s">
        <v>438</v>
      </c>
      <c r="E155" s="157" t="s">
        <v>490</v>
      </c>
      <c r="F155" s="158" t="s">
        <v>13</v>
      </c>
      <c r="H155" s="306" t="s">
        <v>491</v>
      </c>
      <c r="I155" s="306" t="s">
        <v>449</v>
      </c>
      <c r="J155" s="157" t="str">
        <f t="shared" si="4"/>
        <v>MicaThe Jai Mica Supply Co., PVT Ltd.</v>
      </c>
      <c r="K155" s="157" t="str">
        <f t="shared" si="6"/>
        <v>MicaThe Jai Mica Supply Co., PVT Ltd.</v>
      </c>
    </row>
    <row r="156" spans="1:11">
      <c r="A156" s="157" t="s">
        <v>62</v>
      </c>
      <c r="B156" s="157" t="s">
        <v>492</v>
      </c>
      <c r="C156" s="157" t="s">
        <v>489</v>
      </c>
      <c r="D156" s="157" t="s">
        <v>438</v>
      </c>
      <c r="E156" s="157" t="s">
        <v>490</v>
      </c>
      <c r="F156" s="158" t="s">
        <v>13</v>
      </c>
      <c r="H156" s="306" t="s">
        <v>491</v>
      </c>
      <c r="I156" s="306" t="s">
        <v>449</v>
      </c>
      <c r="J156" s="157" t="str">
        <f t="shared" si="4"/>
        <v>MicaThe JAI Mica Supply Company Limited</v>
      </c>
      <c r="K156" s="157" t="str">
        <f t="shared" si="6"/>
        <v>MicaThe JAI Mica Supply Company Limited</v>
      </c>
    </row>
    <row r="157" spans="1:11">
      <c r="A157" s="157" t="s">
        <v>62</v>
      </c>
      <c r="B157" s="157" t="s">
        <v>493</v>
      </c>
      <c r="C157" s="157" t="s">
        <v>494</v>
      </c>
      <c r="D157" s="157" t="s">
        <v>495</v>
      </c>
      <c r="E157" s="157" t="s">
        <v>496</v>
      </c>
      <c r="F157" s="158" t="s">
        <v>13</v>
      </c>
      <c r="H157" s="306" t="s">
        <v>497</v>
      </c>
      <c r="I157" s="306" t="s">
        <v>498</v>
      </c>
      <c r="J157" s="157" t="str">
        <f t="shared" si="4"/>
        <v>MicaVon Roll Brazil Ltd.</v>
      </c>
      <c r="K157" s="157" t="str">
        <f t="shared" si="6"/>
        <v>MicaVon Roll Brazil Ltd.</v>
      </c>
    </row>
    <row r="158" spans="1:11">
      <c r="A158" s="157" t="s">
        <v>62</v>
      </c>
      <c r="B158" s="157" t="s">
        <v>494</v>
      </c>
      <c r="C158" s="157" t="s">
        <v>494</v>
      </c>
      <c r="D158" s="157" t="s">
        <v>495</v>
      </c>
      <c r="E158" s="157" t="s">
        <v>496</v>
      </c>
      <c r="F158" s="158" t="s">
        <v>13</v>
      </c>
      <c r="H158" s="306" t="s">
        <v>497</v>
      </c>
      <c r="I158" s="306" t="s">
        <v>498</v>
      </c>
      <c r="J158" s="157" t="str">
        <f t="shared" si="4"/>
        <v>MicaVON ROLL BRAZIL LTDA</v>
      </c>
      <c r="K158" s="157" t="str">
        <f t="shared" si="6"/>
        <v>MicaVON ROLL BRAZIL LTDA</v>
      </c>
    </row>
    <row r="159" spans="1:11">
      <c r="A159" s="157" t="s">
        <v>62</v>
      </c>
      <c r="B159" s="157" t="s">
        <v>499</v>
      </c>
      <c r="C159" s="157" t="s">
        <v>494</v>
      </c>
      <c r="D159" s="157" t="s">
        <v>495</v>
      </c>
      <c r="E159" s="157" t="s">
        <v>496</v>
      </c>
      <c r="F159" s="158" t="s">
        <v>13</v>
      </c>
      <c r="H159" s="306" t="s">
        <v>497</v>
      </c>
      <c r="I159" s="306" t="s">
        <v>498</v>
      </c>
      <c r="J159" s="157" t="str">
        <f t="shared" si="4"/>
        <v>MicaVon Roll do Brasil Ltda</v>
      </c>
      <c r="K159" s="157" t="str">
        <f t="shared" si="6"/>
        <v>MicaVon Roll do Brasil Ltda</v>
      </c>
    </row>
    <row r="160" spans="1:11">
      <c r="A160" s="157" t="s">
        <v>62</v>
      </c>
      <c r="B160" s="157" t="s">
        <v>114</v>
      </c>
      <c r="C160" s="157" t="s">
        <v>114</v>
      </c>
      <c r="D160" s="157" t="s">
        <v>101</v>
      </c>
      <c r="E160" s="157" t="s">
        <v>115</v>
      </c>
      <c r="F160" s="158" t="s">
        <v>13</v>
      </c>
      <c r="H160" s="306" t="s">
        <v>116</v>
      </c>
      <c r="I160" s="306" t="s">
        <v>500</v>
      </c>
      <c r="J160" s="157" t="str">
        <f t="shared" si="4"/>
        <v>MicaYamaguchi Mica</v>
      </c>
      <c r="K160" s="157" t="str">
        <f t="shared" si="6"/>
        <v>MicaYamaguchi Mica</v>
      </c>
    </row>
    <row r="161" spans="1:11">
      <c r="A161" s="157" t="s">
        <v>62</v>
      </c>
      <c r="B161" s="157" t="s">
        <v>117</v>
      </c>
      <c r="C161" s="157" t="s">
        <v>117</v>
      </c>
      <c r="D161" s="157" t="s">
        <v>101</v>
      </c>
      <c r="E161" s="157" t="s">
        <v>118</v>
      </c>
      <c r="F161" s="158" t="s">
        <v>13</v>
      </c>
      <c r="H161" s="306" t="s">
        <v>119</v>
      </c>
      <c r="I161" s="306" t="s">
        <v>500</v>
      </c>
      <c r="J161" s="157" t="str">
        <f t="shared" si="4"/>
        <v>MicaYamaguchi Mica Co., Ltd. Shinshiro Factory</v>
      </c>
      <c r="K161" s="157" t="str">
        <f t="shared" si="6"/>
        <v>MicaYamaguchi Mica Co., Ltd. Shinshiro Factory</v>
      </c>
    </row>
    <row r="162" spans="1:11">
      <c r="A162" s="157" t="s">
        <v>62</v>
      </c>
      <c r="B162" s="157" t="s">
        <v>120</v>
      </c>
      <c r="C162" s="157" t="s">
        <v>120</v>
      </c>
      <c r="D162" s="157" t="s">
        <v>101</v>
      </c>
      <c r="E162" s="157" t="s">
        <v>121</v>
      </c>
      <c r="F162" s="158" t="s">
        <v>13</v>
      </c>
      <c r="H162" s="306" t="s">
        <v>122</v>
      </c>
      <c r="I162" s="306" t="s">
        <v>500</v>
      </c>
      <c r="J162" s="157" t="str">
        <f t="shared" si="4"/>
        <v>MicaYamaguchi Mica Co., Ltd. Toyohashi Factory</v>
      </c>
      <c r="K162" s="157" t="str">
        <f t="shared" si="6"/>
        <v>MicaYamaguchi Mica Co., Ltd. Toyohashi Factory</v>
      </c>
    </row>
    <row r="163" spans="1:11">
      <c r="A163" s="157" t="s">
        <v>62</v>
      </c>
      <c r="B163" s="157" t="s">
        <v>436</v>
      </c>
      <c r="J163" s="157" t="str">
        <f t="shared" si="4"/>
        <v>MicaSmelter not listed</v>
      </c>
      <c r="K163" s="157" t="str">
        <f t="shared" si="6"/>
        <v>MicaSmelter not listed</v>
      </c>
    </row>
    <row r="164" spans="1:11">
      <c r="A164" s="157" t="s">
        <v>62</v>
      </c>
      <c r="B164" s="157" t="s">
        <v>66</v>
      </c>
      <c r="C164" s="157" t="s">
        <v>44</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4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501</v>
      </c>
      <c r="C1" s="127" t="s">
        <v>502</v>
      </c>
      <c r="D1" s="127" t="s">
        <v>28</v>
      </c>
      <c r="E1" s="245" t="s">
        <v>503</v>
      </c>
      <c r="F1" s="246" t="s">
        <v>504</v>
      </c>
      <c r="G1" s="127" t="s">
        <v>505</v>
      </c>
      <c r="H1" s="297" t="s">
        <v>506</v>
      </c>
    </row>
    <row r="2" spans="1:8" ht="42">
      <c r="A2" s="127" t="str">
        <f>B2&amp;C2</f>
        <v>InstructionsA1</v>
      </c>
      <c r="B2" s="127" t="s">
        <v>507</v>
      </c>
      <c r="C2" s="127" t="s">
        <v>508</v>
      </c>
      <c r="D2" s="127" t="s">
        <v>509</v>
      </c>
      <c r="E2" s="245" t="s">
        <v>510</v>
      </c>
      <c r="F2" s="246" t="s">
        <v>511</v>
      </c>
      <c r="G2" s="127" t="s">
        <v>509</v>
      </c>
      <c r="H2" s="297" t="s">
        <v>509</v>
      </c>
    </row>
    <row r="3" spans="1:8">
      <c r="A3" s="127" t="str">
        <f t="shared" ref="A3:A69" si="0">B3&amp;C3</f>
        <v>InstructionsA2</v>
      </c>
      <c r="B3" s="127" t="s">
        <v>507</v>
      </c>
      <c r="C3" s="127" t="s">
        <v>512</v>
      </c>
      <c r="D3" s="127" t="s">
        <v>513</v>
      </c>
      <c r="E3" s="245" t="s">
        <v>514</v>
      </c>
      <c r="F3" s="246" t="s">
        <v>515</v>
      </c>
      <c r="G3" s="127" t="s">
        <v>516</v>
      </c>
      <c r="H3" s="297" t="s">
        <v>513</v>
      </c>
    </row>
    <row r="4" spans="1:8" ht="221.25" customHeight="1">
      <c r="A4" s="127" t="str">
        <f t="shared" si="0"/>
        <v>InstructionsA3</v>
      </c>
      <c r="B4" s="127" t="s">
        <v>507</v>
      </c>
      <c r="C4" s="127" t="s">
        <v>517</v>
      </c>
      <c r="D4" s="127" t="s">
        <v>518</v>
      </c>
      <c r="E4" s="245" t="s">
        <v>519</v>
      </c>
      <c r="F4" s="246" t="s">
        <v>520</v>
      </c>
      <c r="G4" s="247" t="s">
        <v>521</v>
      </c>
      <c r="H4" s="298" t="s">
        <v>522</v>
      </c>
    </row>
    <row r="5" spans="1:8" ht="41.45">
      <c r="A5" s="127" t="str">
        <f t="shared" si="0"/>
        <v>InstructionsA5</v>
      </c>
      <c r="B5" s="127" t="s">
        <v>507</v>
      </c>
      <c r="C5" s="127" t="s">
        <v>523</v>
      </c>
      <c r="D5" s="127" t="s">
        <v>524</v>
      </c>
      <c r="E5" s="245" t="s">
        <v>525</v>
      </c>
      <c r="F5" s="246" t="s">
        <v>526</v>
      </c>
      <c r="G5" s="127" t="s">
        <v>527</v>
      </c>
      <c r="H5" s="297" t="s">
        <v>528</v>
      </c>
    </row>
    <row r="6" spans="1:8">
      <c r="A6" s="127" t="str">
        <f t="shared" si="0"/>
        <v>InstructionsA6</v>
      </c>
      <c r="B6" s="127" t="s">
        <v>507</v>
      </c>
      <c r="C6" s="127" t="s">
        <v>529</v>
      </c>
      <c r="D6" s="127" t="s">
        <v>530</v>
      </c>
      <c r="E6" s="245" t="s">
        <v>531</v>
      </c>
      <c r="F6" s="246" t="s">
        <v>532</v>
      </c>
      <c r="G6" s="127" t="s">
        <v>533</v>
      </c>
      <c r="H6" s="299" t="s">
        <v>534</v>
      </c>
    </row>
    <row r="7" spans="1:8" ht="86.25" customHeight="1">
      <c r="A7" s="127" t="str">
        <f t="shared" si="0"/>
        <v>InstructionsA7</v>
      </c>
      <c r="B7" s="127" t="s">
        <v>507</v>
      </c>
      <c r="C7" s="127" t="s">
        <v>535</v>
      </c>
      <c r="D7" s="127" t="s">
        <v>536</v>
      </c>
      <c r="E7" s="245" t="s">
        <v>537</v>
      </c>
      <c r="F7" s="246" t="s">
        <v>538</v>
      </c>
      <c r="G7" s="127" t="s">
        <v>539</v>
      </c>
      <c r="H7" s="297" t="s">
        <v>540</v>
      </c>
    </row>
    <row r="8" spans="1:8" ht="409.6">
      <c r="A8" s="127" t="str">
        <f t="shared" si="0"/>
        <v>InstructionsA8</v>
      </c>
      <c r="B8" s="127" t="s">
        <v>507</v>
      </c>
      <c r="C8" s="127" t="s">
        <v>541</v>
      </c>
      <c r="D8" s="127" t="s">
        <v>542</v>
      </c>
      <c r="E8" s="245" t="s">
        <v>543</v>
      </c>
      <c r="F8" s="246" t="s">
        <v>544</v>
      </c>
      <c r="G8" s="127" t="s">
        <v>545</v>
      </c>
      <c r="H8" s="297" t="s">
        <v>546</v>
      </c>
    </row>
    <row r="9" spans="1:8" ht="41.45">
      <c r="A9" s="127" t="str">
        <f t="shared" si="0"/>
        <v>InstructionsA9</v>
      </c>
      <c r="B9" s="127" t="s">
        <v>507</v>
      </c>
      <c r="C9" s="127" t="s">
        <v>547</v>
      </c>
      <c r="D9" s="127" t="s">
        <v>548</v>
      </c>
      <c r="E9" s="245" t="s">
        <v>549</v>
      </c>
      <c r="F9" s="246" t="s">
        <v>550</v>
      </c>
      <c r="G9" s="127" t="s">
        <v>551</v>
      </c>
      <c r="H9" s="297" t="s">
        <v>552</v>
      </c>
    </row>
    <row r="10" spans="1:8" ht="28.9">
      <c r="A10" s="127" t="str">
        <f>B10&amp;C10</f>
        <v>InstructionsA10</v>
      </c>
      <c r="B10" s="127" t="s">
        <v>507</v>
      </c>
      <c r="C10" s="127" t="s">
        <v>553</v>
      </c>
      <c r="D10" s="127" t="s">
        <v>554</v>
      </c>
      <c r="E10" s="245" t="s">
        <v>555</v>
      </c>
      <c r="F10" s="246" t="s">
        <v>556</v>
      </c>
      <c r="G10" s="127" t="s">
        <v>557</v>
      </c>
      <c r="H10" s="297" t="s">
        <v>558</v>
      </c>
    </row>
    <row r="11" spans="1:8" ht="43.15">
      <c r="A11" s="127" t="str">
        <f t="shared" si="0"/>
        <v>InstructionsA11</v>
      </c>
      <c r="B11" s="127" t="s">
        <v>507</v>
      </c>
      <c r="C11" s="127" t="s">
        <v>559</v>
      </c>
      <c r="D11" s="127" t="s">
        <v>560</v>
      </c>
      <c r="E11" s="223" t="s">
        <v>561</v>
      </c>
      <c r="F11" s="248" t="s">
        <v>562</v>
      </c>
      <c r="G11" s="127" t="s">
        <v>563</v>
      </c>
      <c r="H11" s="297" t="s">
        <v>564</v>
      </c>
    </row>
    <row r="12" spans="1:8" ht="41.45">
      <c r="A12" s="127" t="str">
        <f t="shared" si="0"/>
        <v>InstructionsA12</v>
      </c>
      <c r="B12" s="127" t="s">
        <v>507</v>
      </c>
      <c r="C12" s="127" t="s">
        <v>565</v>
      </c>
      <c r="D12" s="127" t="s">
        <v>566</v>
      </c>
      <c r="E12" s="245" t="s">
        <v>567</v>
      </c>
      <c r="F12" s="246" t="s">
        <v>568</v>
      </c>
      <c r="G12" s="127" t="s">
        <v>569</v>
      </c>
      <c r="H12" s="297" t="s">
        <v>570</v>
      </c>
    </row>
    <row r="13" spans="1:8" ht="57.6">
      <c r="A13" s="127" t="str">
        <f t="shared" si="0"/>
        <v>InstructionsA13</v>
      </c>
      <c r="B13" s="127" t="s">
        <v>507</v>
      </c>
      <c r="C13" s="127" t="s">
        <v>571</v>
      </c>
      <c r="D13" s="127" t="s">
        <v>572</v>
      </c>
      <c r="E13" s="223" t="s">
        <v>573</v>
      </c>
      <c r="F13" s="248" t="s">
        <v>574</v>
      </c>
      <c r="G13" s="127" t="s">
        <v>575</v>
      </c>
      <c r="H13" s="297" t="s">
        <v>576</v>
      </c>
    </row>
    <row r="14" spans="1:8" ht="31.5" customHeight="1">
      <c r="A14" s="127" t="str">
        <f t="shared" si="0"/>
        <v>InstructionsA14</v>
      </c>
      <c r="B14" s="127" t="s">
        <v>507</v>
      </c>
      <c r="C14" s="127" t="s">
        <v>577</v>
      </c>
      <c r="D14" s="127" t="s">
        <v>578</v>
      </c>
      <c r="E14" s="245" t="s">
        <v>579</v>
      </c>
      <c r="F14" s="246" t="s">
        <v>580</v>
      </c>
      <c r="G14" s="127" t="s">
        <v>581</v>
      </c>
      <c r="H14" s="297" t="s">
        <v>582</v>
      </c>
    </row>
    <row r="15" spans="1:8" ht="82.9">
      <c r="A15" s="127" t="str">
        <f t="shared" si="0"/>
        <v>InstructionsA15</v>
      </c>
      <c r="B15" s="127" t="s">
        <v>507</v>
      </c>
      <c r="C15" s="127" t="s">
        <v>583</v>
      </c>
      <c r="D15" s="127" t="s">
        <v>584</v>
      </c>
      <c r="E15" s="245" t="s">
        <v>585</v>
      </c>
      <c r="F15" s="246" t="s">
        <v>586</v>
      </c>
      <c r="G15" s="127" t="s">
        <v>587</v>
      </c>
      <c r="H15" s="297" t="s">
        <v>588</v>
      </c>
    </row>
    <row r="16" spans="1:8" ht="27.6">
      <c r="A16" s="127" t="str">
        <f t="shared" si="0"/>
        <v>InstructionsA16</v>
      </c>
      <c r="B16" s="127" t="s">
        <v>507</v>
      </c>
      <c r="C16" s="127" t="s">
        <v>589</v>
      </c>
      <c r="D16" s="127" t="s">
        <v>590</v>
      </c>
      <c r="E16" s="223" t="s">
        <v>591</v>
      </c>
      <c r="F16" s="248" t="s">
        <v>592</v>
      </c>
      <c r="G16" s="127" t="s">
        <v>593</v>
      </c>
      <c r="H16" s="297" t="s">
        <v>594</v>
      </c>
    </row>
    <row r="17" spans="1:8" ht="55.15">
      <c r="A17" s="127" t="str">
        <f t="shared" si="0"/>
        <v>InstructionsA17</v>
      </c>
      <c r="B17" s="127" t="s">
        <v>507</v>
      </c>
      <c r="C17" s="127" t="s">
        <v>595</v>
      </c>
      <c r="D17" s="127" t="s">
        <v>596</v>
      </c>
      <c r="E17" s="245" t="s">
        <v>597</v>
      </c>
      <c r="F17" s="246" t="s">
        <v>598</v>
      </c>
      <c r="G17" s="127" t="s">
        <v>599</v>
      </c>
      <c r="H17" s="297" t="s">
        <v>600</v>
      </c>
    </row>
    <row r="18" spans="1:8" ht="27.6">
      <c r="A18" s="127" t="str">
        <f>B18&amp;C18</f>
        <v>InstructionsA18</v>
      </c>
      <c r="B18" s="127" t="s">
        <v>507</v>
      </c>
      <c r="C18" s="127" t="s">
        <v>601</v>
      </c>
      <c r="D18" s="127" t="s">
        <v>602</v>
      </c>
      <c r="E18" s="127" t="s">
        <v>603</v>
      </c>
      <c r="F18" s="248" t="s">
        <v>604</v>
      </c>
      <c r="G18" s="127" t="s">
        <v>605</v>
      </c>
      <c r="H18" s="297" t="s">
        <v>606</v>
      </c>
    </row>
    <row r="19" spans="1:8" ht="34.9">
      <c r="A19" s="127" t="str">
        <f t="shared" si="0"/>
        <v>InstructionsA19</v>
      </c>
      <c r="B19" s="127" t="s">
        <v>507</v>
      </c>
      <c r="C19" s="127" t="s">
        <v>607</v>
      </c>
      <c r="D19" s="127" t="s">
        <v>608</v>
      </c>
      <c r="E19" s="245" t="s">
        <v>609</v>
      </c>
      <c r="F19" s="246" t="s">
        <v>610</v>
      </c>
      <c r="G19" s="127" t="s">
        <v>611</v>
      </c>
      <c r="H19" s="300" t="s">
        <v>612</v>
      </c>
    </row>
    <row r="20" spans="1:8" ht="28.9">
      <c r="A20" s="127" t="str">
        <f t="shared" si="0"/>
        <v>InstructionsA20</v>
      </c>
      <c r="B20" s="127" t="s">
        <v>507</v>
      </c>
      <c r="C20" s="127" t="s">
        <v>613</v>
      </c>
      <c r="D20" s="127" t="s">
        <v>614</v>
      </c>
      <c r="E20" s="245" t="s">
        <v>615</v>
      </c>
      <c r="F20" s="246" t="s">
        <v>616</v>
      </c>
      <c r="G20" s="127" t="s">
        <v>617</v>
      </c>
      <c r="H20" s="297" t="s">
        <v>618</v>
      </c>
    </row>
    <row r="21" spans="1:8" ht="54.75" customHeight="1">
      <c r="A21" s="127" t="str">
        <f t="shared" si="0"/>
        <v>InstructionsA22</v>
      </c>
      <c r="B21" s="127" t="s">
        <v>507</v>
      </c>
      <c r="C21" s="127" t="s">
        <v>619</v>
      </c>
      <c r="D21" s="127" t="s">
        <v>620</v>
      </c>
      <c r="E21" s="245" t="s">
        <v>621</v>
      </c>
      <c r="F21" s="246" t="s">
        <v>622</v>
      </c>
      <c r="G21" s="127" t="s">
        <v>623</v>
      </c>
      <c r="H21" s="300" t="s">
        <v>624</v>
      </c>
    </row>
    <row r="22" spans="1:8" ht="113.45">
      <c r="A22" s="127" t="str">
        <f t="shared" si="0"/>
        <v>InstructionsA23</v>
      </c>
      <c r="B22" s="127" t="s">
        <v>507</v>
      </c>
      <c r="C22" s="127" t="s">
        <v>625</v>
      </c>
      <c r="D22" s="127" t="s">
        <v>626</v>
      </c>
      <c r="E22" s="245" t="s">
        <v>627</v>
      </c>
      <c r="F22" s="246" t="s">
        <v>628</v>
      </c>
      <c r="G22" s="247" t="s">
        <v>629</v>
      </c>
      <c r="H22" s="300" t="s">
        <v>630</v>
      </c>
    </row>
    <row r="23" spans="1:8" ht="32.450000000000003">
      <c r="A23" s="127" t="str">
        <f>B23&amp;C23</f>
        <v>InstructionsA24</v>
      </c>
      <c r="B23" s="127" t="s">
        <v>507</v>
      </c>
      <c r="C23" s="127" t="s">
        <v>631</v>
      </c>
      <c r="D23" s="127" t="s">
        <v>632</v>
      </c>
      <c r="E23" s="245" t="s">
        <v>633</v>
      </c>
      <c r="F23" s="246" t="s">
        <v>634</v>
      </c>
      <c r="G23" s="127" t="s">
        <v>635</v>
      </c>
      <c r="H23" s="300" t="s">
        <v>636</v>
      </c>
    </row>
    <row r="24" spans="1:8" ht="82.9">
      <c r="A24" s="127" t="str">
        <f t="shared" si="0"/>
        <v>InstructionsA25</v>
      </c>
      <c r="B24" s="127" t="s">
        <v>507</v>
      </c>
      <c r="C24" s="127" t="s">
        <v>637</v>
      </c>
      <c r="D24" s="127" t="s">
        <v>638</v>
      </c>
      <c r="E24" s="245" t="s">
        <v>639</v>
      </c>
      <c r="F24" s="291" t="s">
        <v>640</v>
      </c>
      <c r="G24" s="127" t="s">
        <v>641</v>
      </c>
      <c r="H24" s="297" t="s">
        <v>642</v>
      </c>
    </row>
    <row r="25" spans="1:8" ht="220.9">
      <c r="A25" s="127" t="str">
        <f t="shared" si="0"/>
        <v>InstructionsA26</v>
      </c>
      <c r="B25" s="127" t="s">
        <v>507</v>
      </c>
      <c r="C25" s="127" t="s">
        <v>643</v>
      </c>
      <c r="D25" s="127" t="s">
        <v>644</v>
      </c>
      <c r="E25" s="249" t="s">
        <v>645</v>
      </c>
      <c r="F25" s="291" t="s">
        <v>646</v>
      </c>
      <c r="G25" s="127" t="s">
        <v>647</v>
      </c>
      <c r="H25" s="297" t="s">
        <v>648</v>
      </c>
    </row>
    <row r="26" spans="1:8" ht="28.9">
      <c r="A26" s="127" t="str">
        <f t="shared" si="0"/>
        <v>InstructionsA27</v>
      </c>
      <c r="B26" s="127" t="s">
        <v>507</v>
      </c>
      <c r="C26" s="127" t="s">
        <v>649</v>
      </c>
      <c r="D26" s="127" t="s">
        <v>650</v>
      </c>
      <c r="E26" s="245" t="s">
        <v>651</v>
      </c>
      <c r="F26" s="246" t="s">
        <v>652</v>
      </c>
      <c r="G26" s="127" t="s">
        <v>653</v>
      </c>
      <c r="H26" s="297" t="s">
        <v>654</v>
      </c>
    </row>
    <row r="27" spans="1:8" ht="358.9">
      <c r="A27" s="127" t="str">
        <f t="shared" si="0"/>
        <v>InstructionsA28</v>
      </c>
      <c r="B27" s="127" t="s">
        <v>507</v>
      </c>
      <c r="C27" s="127" t="s">
        <v>655</v>
      </c>
      <c r="D27" s="127" t="s">
        <v>656</v>
      </c>
      <c r="E27" s="249" t="s">
        <v>657</v>
      </c>
      <c r="F27" s="246" t="s">
        <v>658</v>
      </c>
      <c r="G27" s="127" t="s">
        <v>659</v>
      </c>
      <c r="H27" s="297" t="s">
        <v>660</v>
      </c>
    </row>
    <row r="28" spans="1:8" ht="348" customHeight="1">
      <c r="A28" s="127" t="str">
        <f t="shared" ref="A28:A32" si="1">B28&amp;C28</f>
        <v>InstructionsA29</v>
      </c>
      <c r="B28" s="127" t="s">
        <v>507</v>
      </c>
      <c r="C28" s="127" t="s">
        <v>661</v>
      </c>
      <c r="D28" s="127" t="s">
        <v>662</v>
      </c>
      <c r="E28" s="249" t="s">
        <v>663</v>
      </c>
      <c r="F28" s="250" t="s">
        <v>664</v>
      </c>
      <c r="G28" s="127" t="s">
        <v>665</v>
      </c>
      <c r="H28" s="297" t="s">
        <v>666</v>
      </c>
    </row>
    <row r="29" spans="1:8" ht="234.6">
      <c r="A29" s="127" t="str">
        <f t="shared" si="1"/>
        <v>InstructionsA30</v>
      </c>
      <c r="B29" s="127" t="s">
        <v>507</v>
      </c>
      <c r="C29" s="127" t="s">
        <v>667</v>
      </c>
      <c r="D29" s="127" t="s">
        <v>668</v>
      </c>
      <c r="E29" s="249" t="s">
        <v>669</v>
      </c>
      <c r="F29" s="246" t="s">
        <v>670</v>
      </c>
      <c r="G29" s="127" t="s">
        <v>671</v>
      </c>
      <c r="H29" s="297" t="s">
        <v>672</v>
      </c>
    </row>
    <row r="30" spans="1:8" ht="207">
      <c r="A30" s="127" t="str">
        <f t="shared" si="1"/>
        <v>InstructionsA31</v>
      </c>
      <c r="B30" s="127" t="s">
        <v>507</v>
      </c>
      <c r="C30" s="127" t="s">
        <v>673</v>
      </c>
      <c r="D30" s="127" t="s">
        <v>674</v>
      </c>
      <c r="E30" s="245" t="s">
        <v>675</v>
      </c>
      <c r="F30" s="250" t="s">
        <v>676</v>
      </c>
      <c r="G30" s="127" t="s">
        <v>677</v>
      </c>
      <c r="H30" s="297" t="s">
        <v>678</v>
      </c>
    </row>
    <row r="31" spans="1:8" ht="82.9">
      <c r="A31" s="127" t="str">
        <f t="shared" si="1"/>
        <v>InstructionsA32</v>
      </c>
      <c r="B31" s="127" t="s">
        <v>507</v>
      </c>
      <c r="C31" s="127" t="s">
        <v>679</v>
      </c>
      <c r="D31" s="127" t="s">
        <v>680</v>
      </c>
      <c r="E31" s="249" t="s">
        <v>681</v>
      </c>
      <c r="F31" s="250" t="s">
        <v>682</v>
      </c>
      <c r="G31" s="127" t="s">
        <v>683</v>
      </c>
      <c r="H31" s="297" t="s">
        <v>684</v>
      </c>
    </row>
    <row r="32" spans="1:8" ht="96.6">
      <c r="A32" s="127" t="str">
        <f t="shared" si="1"/>
        <v>InstructionsA33</v>
      </c>
      <c r="B32" s="127" t="s">
        <v>507</v>
      </c>
      <c r="C32" s="127" t="s">
        <v>685</v>
      </c>
      <c r="D32" s="251" t="s">
        <v>686</v>
      </c>
      <c r="E32" s="252" t="s">
        <v>687</v>
      </c>
      <c r="F32" s="253" t="s">
        <v>688</v>
      </c>
      <c r="G32" s="251" t="s">
        <v>689</v>
      </c>
      <c r="H32" s="301" t="s">
        <v>690</v>
      </c>
    </row>
    <row r="33" spans="1:8" ht="69">
      <c r="A33" s="127" t="str">
        <f t="shared" si="0"/>
        <v>InstructionsA35</v>
      </c>
      <c r="B33" s="127" t="s">
        <v>507</v>
      </c>
      <c r="C33" s="127" t="s">
        <v>691</v>
      </c>
      <c r="D33" s="127" t="s">
        <v>692</v>
      </c>
      <c r="E33" s="249" t="s">
        <v>693</v>
      </c>
      <c r="F33" s="250" t="s">
        <v>694</v>
      </c>
      <c r="G33" s="254" t="s">
        <v>695</v>
      </c>
      <c r="H33" s="297" t="s">
        <v>696</v>
      </c>
    </row>
    <row r="34" spans="1:8" ht="214.9">
      <c r="A34" s="127" t="str">
        <f t="shared" si="0"/>
        <v>InstructionsA36</v>
      </c>
      <c r="B34" s="127" t="s">
        <v>507</v>
      </c>
      <c r="C34" s="127" t="s">
        <v>697</v>
      </c>
      <c r="D34" s="127" t="s">
        <v>698</v>
      </c>
      <c r="E34" s="245" t="s">
        <v>699</v>
      </c>
      <c r="F34" s="246" t="s">
        <v>700</v>
      </c>
      <c r="G34" s="254" t="s">
        <v>701</v>
      </c>
      <c r="H34" s="297" t="s">
        <v>702</v>
      </c>
    </row>
    <row r="35" spans="1:8" ht="52.9">
      <c r="A35" s="127" t="str">
        <f t="shared" si="0"/>
        <v>InstructionsA37</v>
      </c>
      <c r="B35" s="127" t="s">
        <v>507</v>
      </c>
      <c r="C35" s="127" t="s">
        <v>703</v>
      </c>
      <c r="D35" s="127" t="s">
        <v>704</v>
      </c>
      <c r="E35" s="249" t="s">
        <v>705</v>
      </c>
      <c r="F35" s="291" t="s">
        <v>706</v>
      </c>
      <c r="G35" s="127" t="s">
        <v>707</v>
      </c>
      <c r="H35" s="297" t="s">
        <v>708</v>
      </c>
    </row>
    <row r="36" spans="1:8" ht="79.150000000000006">
      <c r="A36" s="127" t="str">
        <f t="shared" si="0"/>
        <v>InstructionsA38</v>
      </c>
      <c r="B36" s="127" t="s">
        <v>507</v>
      </c>
      <c r="C36" s="127" t="s">
        <v>709</v>
      </c>
      <c r="D36" s="127" t="s">
        <v>710</v>
      </c>
      <c r="E36" s="249" t="s">
        <v>711</v>
      </c>
      <c r="F36" s="291" t="s">
        <v>712</v>
      </c>
      <c r="G36" s="127" t="s">
        <v>713</v>
      </c>
      <c r="H36" s="297" t="s">
        <v>714</v>
      </c>
    </row>
    <row r="37" spans="1:8" ht="124.15">
      <c r="A37" s="127" t="str">
        <f t="shared" si="0"/>
        <v>InstructionsA39</v>
      </c>
      <c r="B37" s="127" t="s">
        <v>507</v>
      </c>
      <c r="C37" s="127" t="s">
        <v>715</v>
      </c>
      <c r="D37" s="127" t="s">
        <v>716</v>
      </c>
      <c r="E37" s="249" t="s">
        <v>717</v>
      </c>
      <c r="F37" s="292" t="s">
        <v>718</v>
      </c>
      <c r="G37" s="127" t="s">
        <v>719</v>
      </c>
      <c r="H37" s="297" t="s">
        <v>720</v>
      </c>
    </row>
    <row r="38" spans="1:8" ht="151.9">
      <c r="A38" s="127" t="str">
        <f t="shared" si="0"/>
        <v>InstructionsA40</v>
      </c>
      <c r="B38" s="127" t="s">
        <v>507</v>
      </c>
      <c r="C38" s="127" t="s">
        <v>721</v>
      </c>
      <c r="D38" s="251" t="s">
        <v>722</v>
      </c>
      <c r="E38" s="252" t="s">
        <v>723</v>
      </c>
      <c r="F38" s="293" t="s">
        <v>724</v>
      </c>
      <c r="G38" s="251" t="s">
        <v>725</v>
      </c>
      <c r="H38" s="297" t="s">
        <v>726</v>
      </c>
    </row>
    <row r="39" spans="1:8" ht="193.15">
      <c r="A39" s="127" t="str">
        <f>B39&amp;C39</f>
        <v>InstructionsA41</v>
      </c>
      <c r="B39" s="127" t="s">
        <v>507</v>
      </c>
      <c r="C39" s="127" t="s">
        <v>727</v>
      </c>
      <c r="D39" s="251" t="s">
        <v>728</v>
      </c>
      <c r="E39" s="252" t="s">
        <v>729</v>
      </c>
      <c r="F39" s="293" t="s">
        <v>730</v>
      </c>
      <c r="G39" s="255" t="s">
        <v>731</v>
      </c>
      <c r="H39" s="301" t="s">
        <v>732</v>
      </c>
    </row>
    <row r="40" spans="1:8" ht="193.15">
      <c r="A40" s="127" t="str">
        <f>B40&amp;C40</f>
        <v>InstructionsA42</v>
      </c>
      <c r="B40" s="127" t="s">
        <v>507</v>
      </c>
      <c r="C40" s="127" t="s">
        <v>733</v>
      </c>
      <c r="D40" s="127" t="s">
        <v>734</v>
      </c>
      <c r="E40" s="245" t="s">
        <v>735</v>
      </c>
      <c r="F40" s="291" t="s">
        <v>736</v>
      </c>
      <c r="G40" s="127" t="s">
        <v>737</v>
      </c>
      <c r="H40" s="297" t="s">
        <v>738</v>
      </c>
    </row>
    <row r="41" spans="1:8" ht="69">
      <c r="A41" s="127" t="str">
        <f t="shared" si="0"/>
        <v>InstructionsA43</v>
      </c>
      <c r="B41" s="127" t="s">
        <v>507</v>
      </c>
      <c r="C41" s="127" t="s">
        <v>739</v>
      </c>
      <c r="D41" s="127" t="s">
        <v>740</v>
      </c>
      <c r="E41" s="245" t="s">
        <v>741</v>
      </c>
      <c r="F41" s="291" t="s">
        <v>742</v>
      </c>
      <c r="G41" s="127" t="s">
        <v>743</v>
      </c>
      <c r="H41" s="297" t="s">
        <v>744</v>
      </c>
    </row>
    <row r="42" spans="1:8" ht="69">
      <c r="A42" s="127" t="str">
        <f t="shared" si="0"/>
        <v>InstructionsA45</v>
      </c>
      <c r="B42" s="127" t="s">
        <v>507</v>
      </c>
      <c r="C42" s="127" t="s">
        <v>745</v>
      </c>
      <c r="D42" s="127" t="s">
        <v>746</v>
      </c>
      <c r="E42" s="245" t="s">
        <v>747</v>
      </c>
      <c r="F42" s="246" t="s">
        <v>748</v>
      </c>
      <c r="G42" s="127" t="s">
        <v>749</v>
      </c>
      <c r="H42" s="297" t="s">
        <v>750</v>
      </c>
    </row>
    <row r="43" spans="1:8" ht="82.9">
      <c r="A43" s="127" t="str">
        <f t="shared" si="0"/>
        <v>InstructionsA46</v>
      </c>
      <c r="B43" s="127" t="s">
        <v>507</v>
      </c>
      <c r="C43" s="127" t="s">
        <v>751</v>
      </c>
      <c r="D43" s="127" t="s">
        <v>752</v>
      </c>
      <c r="E43" s="249" t="s">
        <v>753</v>
      </c>
      <c r="F43" s="291" t="s">
        <v>754</v>
      </c>
      <c r="G43" s="254" t="s">
        <v>755</v>
      </c>
      <c r="H43" s="297" t="s">
        <v>756</v>
      </c>
    </row>
    <row r="44" spans="1:8" ht="55.15">
      <c r="A44" s="127" t="str">
        <f t="shared" si="0"/>
        <v>InstructionsA48</v>
      </c>
      <c r="B44" s="237" t="s">
        <v>507</v>
      </c>
      <c r="C44" s="127" t="s">
        <v>757</v>
      </c>
      <c r="D44" s="237" t="s">
        <v>758</v>
      </c>
      <c r="E44" s="245" t="s">
        <v>759</v>
      </c>
      <c r="F44" s="246" t="s">
        <v>760</v>
      </c>
      <c r="G44" s="256" t="s">
        <v>761</v>
      </c>
      <c r="H44" s="297" t="s">
        <v>762</v>
      </c>
    </row>
    <row r="45" spans="1:8" ht="41.45">
      <c r="A45" s="127" t="str">
        <f>B45&amp;C45</f>
        <v>InstructionsA49</v>
      </c>
      <c r="B45" s="127" t="s">
        <v>507</v>
      </c>
      <c r="C45" s="127" t="s">
        <v>763</v>
      </c>
      <c r="D45" s="127" t="s">
        <v>764</v>
      </c>
      <c r="E45" s="245" t="s">
        <v>765</v>
      </c>
      <c r="F45" s="246" t="s">
        <v>766</v>
      </c>
      <c r="G45" s="127" t="s">
        <v>767</v>
      </c>
      <c r="H45" s="300" t="s">
        <v>768</v>
      </c>
    </row>
    <row r="46" spans="1:8" ht="110.45">
      <c r="A46" s="127" t="str">
        <f t="shared" si="0"/>
        <v>InstructionsA50</v>
      </c>
      <c r="B46" s="127" t="s">
        <v>507</v>
      </c>
      <c r="C46" s="127" t="s">
        <v>769</v>
      </c>
      <c r="D46" s="127" t="s">
        <v>770</v>
      </c>
      <c r="E46" s="294" t="s">
        <v>771</v>
      </c>
      <c r="F46" s="291" t="s">
        <v>772</v>
      </c>
      <c r="G46" s="127" t="s">
        <v>773</v>
      </c>
      <c r="H46" s="297" t="s">
        <v>774</v>
      </c>
    </row>
    <row r="47" spans="1:8" ht="57.6">
      <c r="A47" s="127" t="str">
        <f t="shared" si="0"/>
        <v>InstructionsA51</v>
      </c>
      <c r="B47" s="127" t="s">
        <v>507</v>
      </c>
      <c r="C47" s="127" t="s">
        <v>775</v>
      </c>
      <c r="D47" s="127" t="s">
        <v>776</v>
      </c>
      <c r="E47" s="245" t="s">
        <v>777</v>
      </c>
      <c r="F47" s="246" t="s">
        <v>778</v>
      </c>
      <c r="G47" s="127" t="s">
        <v>779</v>
      </c>
      <c r="H47" s="297" t="s">
        <v>780</v>
      </c>
    </row>
    <row r="48" spans="1:8" ht="69">
      <c r="A48" s="127" t="str">
        <f t="shared" si="0"/>
        <v>InstructionsA52</v>
      </c>
      <c r="B48" s="127" t="s">
        <v>507</v>
      </c>
      <c r="C48" s="127" t="s">
        <v>781</v>
      </c>
      <c r="D48" s="127" t="s">
        <v>782</v>
      </c>
      <c r="E48" s="245" t="s">
        <v>783</v>
      </c>
      <c r="F48" s="246" t="s">
        <v>784</v>
      </c>
      <c r="G48" s="257" t="s">
        <v>785</v>
      </c>
      <c r="H48" s="297" t="s">
        <v>786</v>
      </c>
    </row>
    <row r="49" spans="1:8" ht="97.15">
      <c r="A49" s="127" t="str">
        <f>B49&amp;C49</f>
        <v>InstructionsA53</v>
      </c>
      <c r="B49" s="127" t="s">
        <v>507</v>
      </c>
      <c r="C49" s="127" t="s">
        <v>787</v>
      </c>
      <c r="D49" s="127" t="s">
        <v>788</v>
      </c>
      <c r="E49" s="245" t="s">
        <v>789</v>
      </c>
      <c r="F49" s="246" t="s">
        <v>790</v>
      </c>
      <c r="G49" s="257" t="s">
        <v>791</v>
      </c>
      <c r="H49" s="300" t="s">
        <v>792</v>
      </c>
    </row>
    <row r="50" spans="1:8" ht="55.15">
      <c r="A50" s="127" t="str">
        <f>B50&amp;C50</f>
        <v>InstructionsA54</v>
      </c>
      <c r="B50" s="127" t="s">
        <v>507</v>
      </c>
      <c r="C50" s="127" t="s">
        <v>793</v>
      </c>
      <c r="D50" s="127" t="s">
        <v>794</v>
      </c>
      <c r="E50" s="245" t="s">
        <v>795</v>
      </c>
      <c r="F50" s="246" t="s">
        <v>796</v>
      </c>
      <c r="G50" s="257" t="s">
        <v>797</v>
      </c>
      <c r="H50" s="297" t="s">
        <v>798</v>
      </c>
    </row>
    <row r="51" spans="1:8" ht="28.9">
      <c r="A51" s="127" t="str">
        <f t="shared" si="0"/>
        <v>InstructionsA55</v>
      </c>
      <c r="B51" s="127" t="s">
        <v>507</v>
      </c>
      <c r="C51" s="127" t="s">
        <v>799</v>
      </c>
      <c r="D51" s="127" t="s">
        <v>800</v>
      </c>
      <c r="E51" s="245" t="s">
        <v>801</v>
      </c>
      <c r="F51" s="246" t="s">
        <v>802</v>
      </c>
      <c r="G51" s="257" t="s">
        <v>803</v>
      </c>
      <c r="H51" s="297" t="s">
        <v>804</v>
      </c>
    </row>
    <row r="52" spans="1:8" ht="27.6">
      <c r="A52" s="127" t="str">
        <f t="shared" si="0"/>
        <v>InstructionsA56</v>
      </c>
      <c r="B52" s="127" t="s">
        <v>507</v>
      </c>
      <c r="C52" s="127" t="s">
        <v>805</v>
      </c>
      <c r="D52" s="127" t="s">
        <v>806</v>
      </c>
      <c r="E52" s="245" t="s">
        <v>807</v>
      </c>
      <c r="F52" s="246" t="s">
        <v>808</v>
      </c>
      <c r="G52" s="127" t="s">
        <v>809</v>
      </c>
      <c r="H52" s="297" t="s">
        <v>810</v>
      </c>
    </row>
    <row r="53" spans="1:8" ht="41.45">
      <c r="A53" s="127" t="str">
        <f t="shared" si="0"/>
        <v>InstructionsA57</v>
      </c>
      <c r="B53" s="127" t="s">
        <v>507</v>
      </c>
      <c r="C53" s="127" t="s">
        <v>811</v>
      </c>
      <c r="D53" s="127" t="s">
        <v>812</v>
      </c>
      <c r="E53" s="245" t="s">
        <v>813</v>
      </c>
      <c r="F53" s="246" t="s">
        <v>814</v>
      </c>
      <c r="G53" s="258" t="s">
        <v>815</v>
      </c>
      <c r="H53" s="297" t="s">
        <v>816</v>
      </c>
    </row>
    <row r="54" spans="1:8" ht="276">
      <c r="A54" s="127" t="str">
        <f t="shared" si="0"/>
        <v>InstructionsA58</v>
      </c>
      <c r="B54" s="127" t="s">
        <v>507</v>
      </c>
      <c r="C54" s="127" t="s">
        <v>817</v>
      </c>
      <c r="D54" s="127" t="s">
        <v>818</v>
      </c>
      <c r="E54" s="245" t="s">
        <v>819</v>
      </c>
      <c r="F54" s="246" t="s">
        <v>820</v>
      </c>
      <c r="G54" s="257" t="s">
        <v>821</v>
      </c>
      <c r="H54" s="297" t="s">
        <v>822</v>
      </c>
    </row>
    <row r="55" spans="1:8" ht="82.9">
      <c r="A55" s="127" t="str">
        <f t="shared" si="0"/>
        <v>InstructionsA59</v>
      </c>
      <c r="B55" s="127" t="s">
        <v>507</v>
      </c>
      <c r="C55" s="127" t="s">
        <v>823</v>
      </c>
      <c r="D55" s="127" t="s">
        <v>824</v>
      </c>
      <c r="E55" s="245" t="s">
        <v>825</v>
      </c>
      <c r="F55" s="246" t="s">
        <v>826</v>
      </c>
      <c r="G55" s="127" t="s">
        <v>827</v>
      </c>
      <c r="H55" s="297" t="s">
        <v>828</v>
      </c>
    </row>
    <row r="56" spans="1:8" ht="110.45">
      <c r="A56" s="127" t="str">
        <f t="shared" si="0"/>
        <v>InstructionsA60</v>
      </c>
      <c r="B56" s="127" t="s">
        <v>507</v>
      </c>
      <c r="C56" s="127" t="s">
        <v>829</v>
      </c>
      <c r="D56" s="127" t="s">
        <v>830</v>
      </c>
      <c r="E56" s="245" t="s">
        <v>831</v>
      </c>
      <c r="F56" s="246" t="s">
        <v>832</v>
      </c>
      <c r="G56" s="257" t="s">
        <v>833</v>
      </c>
      <c r="H56" s="297" t="s">
        <v>834</v>
      </c>
    </row>
    <row r="57" spans="1:8" ht="124.15">
      <c r="A57" s="127" t="str">
        <f t="shared" si="0"/>
        <v>InstructionsA61</v>
      </c>
      <c r="B57" s="127" t="s">
        <v>507</v>
      </c>
      <c r="C57" s="127" t="s">
        <v>835</v>
      </c>
      <c r="D57" s="127" t="s">
        <v>836</v>
      </c>
      <c r="E57" s="245" t="s">
        <v>837</v>
      </c>
      <c r="F57" s="246" t="s">
        <v>838</v>
      </c>
      <c r="G57" s="257" t="s">
        <v>839</v>
      </c>
      <c r="H57" s="297" t="s">
        <v>840</v>
      </c>
    </row>
    <row r="58" spans="1:8" ht="113.45">
      <c r="A58" s="127" t="str">
        <f>B58&amp;C58</f>
        <v>InstructionsA62</v>
      </c>
      <c r="B58" s="127" t="s">
        <v>507</v>
      </c>
      <c r="C58" s="127" t="s">
        <v>841</v>
      </c>
      <c r="D58" s="127" t="s">
        <v>842</v>
      </c>
      <c r="E58" s="294" t="s">
        <v>843</v>
      </c>
      <c r="F58" s="291" t="s">
        <v>844</v>
      </c>
      <c r="G58" s="257" t="s">
        <v>845</v>
      </c>
      <c r="H58" s="302" t="s">
        <v>846</v>
      </c>
    </row>
    <row r="59" spans="1:8" ht="43.15">
      <c r="A59" s="127" t="str">
        <f t="shared" si="0"/>
        <v>InstructionsA63</v>
      </c>
      <c r="B59" s="127" t="s">
        <v>507</v>
      </c>
      <c r="C59" s="127" t="s">
        <v>847</v>
      </c>
      <c r="D59" s="127" t="s">
        <v>848</v>
      </c>
      <c r="E59" s="245" t="s">
        <v>849</v>
      </c>
      <c r="F59" s="246" t="s">
        <v>850</v>
      </c>
      <c r="G59" s="127" t="s">
        <v>851</v>
      </c>
      <c r="H59" s="297" t="s">
        <v>852</v>
      </c>
    </row>
    <row r="60" spans="1:8" ht="194.45">
      <c r="A60" s="127" t="str">
        <f>B60&amp;C60</f>
        <v>InstructionsA65</v>
      </c>
      <c r="B60" s="127" t="s">
        <v>507</v>
      </c>
      <c r="C60" s="127" t="s">
        <v>853</v>
      </c>
      <c r="D60" s="127" t="s">
        <v>854</v>
      </c>
      <c r="E60" s="245" t="s">
        <v>855</v>
      </c>
      <c r="F60" s="246" t="s">
        <v>856</v>
      </c>
      <c r="G60" s="127" t="s">
        <v>857</v>
      </c>
      <c r="H60" s="300" t="s">
        <v>858</v>
      </c>
    </row>
    <row r="61" spans="1:8" ht="28.9">
      <c r="A61" s="127" t="str">
        <f t="shared" si="0"/>
        <v>InstructionsA67</v>
      </c>
      <c r="B61" s="127" t="s">
        <v>507</v>
      </c>
      <c r="C61" s="127" t="s">
        <v>859</v>
      </c>
      <c r="D61" s="127" t="s">
        <v>860</v>
      </c>
      <c r="E61" s="245" t="s">
        <v>861</v>
      </c>
      <c r="F61" s="246" t="s">
        <v>862</v>
      </c>
      <c r="G61" s="127" t="s">
        <v>863</v>
      </c>
      <c r="H61" s="300" t="s">
        <v>864</v>
      </c>
    </row>
    <row r="62" spans="1:8" ht="220.9">
      <c r="A62" s="127" t="str">
        <f t="shared" si="0"/>
        <v>InstructionsA68</v>
      </c>
      <c r="B62" s="127" t="s">
        <v>507</v>
      </c>
      <c r="C62" s="127" t="s">
        <v>865</v>
      </c>
      <c r="D62" s="127" t="s">
        <v>866</v>
      </c>
      <c r="E62" s="245" t="s">
        <v>867</v>
      </c>
      <c r="F62" s="246" t="s">
        <v>868</v>
      </c>
      <c r="G62" s="257" t="s">
        <v>869</v>
      </c>
      <c r="H62" s="297" t="s">
        <v>870</v>
      </c>
    </row>
    <row r="63" spans="1:8" ht="110.45">
      <c r="A63" s="127" t="str">
        <f t="shared" si="0"/>
        <v>InstructionsA69</v>
      </c>
      <c r="B63" s="127" t="s">
        <v>507</v>
      </c>
      <c r="C63" s="127" t="s">
        <v>871</v>
      </c>
      <c r="D63" s="127" t="s">
        <v>872</v>
      </c>
      <c r="E63" s="245" t="s">
        <v>873</v>
      </c>
      <c r="F63" s="246" t="s">
        <v>874</v>
      </c>
      <c r="G63" s="257" t="s">
        <v>875</v>
      </c>
      <c r="H63" s="297" t="s">
        <v>876</v>
      </c>
    </row>
    <row r="64" spans="1:8" ht="124.15">
      <c r="A64" s="127" t="str">
        <f t="shared" si="0"/>
        <v>InstructionsA70</v>
      </c>
      <c r="B64" s="127" t="s">
        <v>507</v>
      </c>
      <c r="C64" s="127" t="s">
        <v>877</v>
      </c>
      <c r="D64" s="127" t="s">
        <v>878</v>
      </c>
      <c r="E64" s="245" t="s">
        <v>879</v>
      </c>
      <c r="F64" s="246" t="s">
        <v>880</v>
      </c>
      <c r="G64" s="257" t="s">
        <v>881</v>
      </c>
      <c r="H64" s="297" t="s">
        <v>882</v>
      </c>
    </row>
    <row r="65" spans="1:8" ht="248.45">
      <c r="A65" s="127" t="str">
        <f t="shared" si="0"/>
        <v>InstructionsA71</v>
      </c>
      <c r="B65" s="127" t="s">
        <v>507</v>
      </c>
      <c r="C65" s="127" t="s">
        <v>883</v>
      </c>
      <c r="D65" s="127" t="s">
        <v>884</v>
      </c>
      <c r="E65" s="245" t="s">
        <v>885</v>
      </c>
      <c r="F65" s="246" t="s">
        <v>886</v>
      </c>
      <c r="G65" s="257" t="s">
        <v>887</v>
      </c>
      <c r="H65" s="297" t="s">
        <v>888</v>
      </c>
    </row>
    <row r="66" spans="1:8" ht="82.9">
      <c r="A66" s="127" t="str">
        <f t="shared" si="0"/>
        <v>InstructionsA72</v>
      </c>
      <c r="B66" s="127" t="s">
        <v>507</v>
      </c>
      <c r="C66" s="127" t="s">
        <v>889</v>
      </c>
      <c r="D66" s="127" t="s">
        <v>890</v>
      </c>
      <c r="E66" s="245" t="s">
        <v>891</v>
      </c>
      <c r="F66" s="246" t="s">
        <v>892</v>
      </c>
      <c r="G66" s="257" t="s">
        <v>893</v>
      </c>
      <c r="H66" s="297" t="s">
        <v>894</v>
      </c>
    </row>
    <row r="67" spans="1:8" ht="28.9">
      <c r="A67" s="127" t="str">
        <f t="shared" si="0"/>
        <v>InstructionsA73</v>
      </c>
      <c r="B67" s="127" t="s">
        <v>507</v>
      </c>
      <c r="C67" s="127" t="s">
        <v>895</v>
      </c>
      <c r="D67" s="127" t="s">
        <v>896</v>
      </c>
      <c r="E67" s="245" t="s">
        <v>897</v>
      </c>
      <c r="F67" s="246" t="s">
        <v>898</v>
      </c>
      <c r="G67" s="257" t="s">
        <v>899</v>
      </c>
      <c r="H67" s="297" t="s">
        <v>900</v>
      </c>
    </row>
    <row r="68" spans="1:8">
      <c r="A68" s="127" t="str">
        <f t="shared" si="0"/>
        <v>DefinitionsB2</v>
      </c>
      <c r="B68" s="127" t="s">
        <v>901</v>
      </c>
      <c r="C68" s="127" t="s">
        <v>902</v>
      </c>
      <c r="D68" s="127" t="s">
        <v>903</v>
      </c>
      <c r="E68" s="245" t="s">
        <v>904</v>
      </c>
      <c r="F68" s="246" t="s">
        <v>905</v>
      </c>
      <c r="G68" s="127" t="s">
        <v>906</v>
      </c>
      <c r="H68" s="297" t="s">
        <v>903</v>
      </c>
    </row>
    <row r="69" spans="1:8">
      <c r="A69" s="127" t="str">
        <f t="shared" si="0"/>
        <v>DefinitionsB3</v>
      </c>
      <c r="B69" s="127" t="s">
        <v>901</v>
      </c>
      <c r="C69" s="127" t="s">
        <v>907</v>
      </c>
      <c r="D69" s="127" t="s">
        <v>908</v>
      </c>
      <c r="E69" s="245" t="s">
        <v>909</v>
      </c>
      <c r="F69" s="246" t="s">
        <v>910</v>
      </c>
      <c r="G69" s="127" t="s">
        <v>911</v>
      </c>
      <c r="H69" s="297" t="s">
        <v>912</v>
      </c>
    </row>
    <row r="70" spans="1:8" ht="13.9">
      <c r="A70" s="127" t="str">
        <f t="shared" ref="A70" si="2">B70&amp;C70</f>
        <v>DefinitionsB4</v>
      </c>
      <c r="B70" s="127" t="s">
        <v>901</v>
      </c>
      <c r="C70" s="127" t="s">
        <v>913</v>
      </c>
      <c r="D70" s="251" t="s">
        <v>914</v>
      </c>
      <c r="E70" s="251" t="s">
        <v>915</v>
      </c>
      <c r="F70" s="259" t="s">
        <v>916</v>
      </c>
      <c r="G70" s="251" t="s">
        <v>917</v>
      </c>
      <c r="H70" s="297" t="s">
        <v>918</v>
      </c>
    </row>
    <row r="71" spans="1:8">
      <c r="A71" s="127" t="str">
        <f>B71&amp;C71</f>
        <v>DefinitionsB5</v>
      </c>
      <c r="B71" s="127" t="s">
        <v>901</v>
      </c>
      <c r="C71" s="127" t="s">
        <v>919</v>
      </c>
      <c r="D71" s="127" t="s">
        <v>920</v>
      </c>
      <c r="E71" s="245" t="s">
        <v>921</v>
      </c>
      <c r="F71" s="246" t="s">
        <v>922</v>
      </c>
      <c r="G71" s="127" t="s">
        <v>923</v>
      </c>
      <c r="H71" s="297" t="s">
        <v>924</v>
      </c>
    </row>
    <row r="72" spans="1:8">
      <c r="A72" s="127" t="str">
        <f>B72&amp;C72</f>
        <v>DefinitionsB6</v>
      </c>
      <c r="B72" s="127" t="s">
        <v>901</v>
      </c>
      <c r="C72" s="127" t="s">
        <v>925</v>
      </c>
      <c r="D72" s="127" t="s">
        <v>926</v>
      </c>
      <c r="E72" s="245" t="s">
        <v>927</v>
      </c>
      <c r="F72" s="246" t="s">
        <v>928</v>
      </c>
      <c r="G72" s="127" t="s">
        <v>929</v>
      </c>
      <c r="H72" s="297" t="s">
        <v>930</v>
      </c>
    </row>
    <row r="73" spans="1:8">
      <c r="A73" s="127" t="str">
        <f t="shared" ref="A73" si="3">B73&amp;C73</f>
        <v>DefinitionsB7</v>
      </c>
      <c r="B73" s="127" t="s">
        <v>901</v>
      </c>
      <c r="C73" s="127" t="s">
        <v>931</v>
      </c>
      <c r="D73" s="127" t="s">
        <v>932</v>
      </c>
      <c r="E73" s="245" t="s">
        <v>933</v>
      </c>
      <c r="F73" s="246" t="s">
        <v>934</v>
      </c>
      <c r="G73" s="127" t="s">
        <v>935</v>
      </c>
      <c r="H73" s="297" t="s">
        <v>936</v>
      </c>
    </row>
    <row r="74" spans="1:8">
      <c r="A74" s="127" t="str">
        <f t="shared" ref="A74:A143" si="4">B74&amp;C74</f>
        <v>DefinitionsB8</v>
      </c>
      <c r="B74" s="127" t="s">
        <v>901</v>
      </c>
      <c r="C74" s="127" t="s">
        <v>937</v>
      </c>
      <c r="D74" s="127" t="s">
        <v>938</v>
      </c>
      <c r="E74" s="245" t="s">
        <v>939</v>
      </c>
      <c r="F74" s="246" t="s">
        <v>940</v>
      </c>
      <c r="G74" s="127" t="s">
        <v>941</v>
      </c>
      <c r="H74" s="297" t="s">
        <v>942</v>
      </c>
    </row>
    <row r="75" spans="1:8">
      <c r="A75" s="127" t="str">
        <f t="shared" si="4"/>
        <v>DefinitionsB9</v>
      </c>
      <c r="B75" s="127" t="s">
        <v>901</v>
      </c>
      <c r="C75" s="127" t="s">
        <v>943</v>
      </c>
      <c r="D75" s="127" t="s">
        <v>944</v>
      </c>
      <c r="E75" s="245" t="s">
        <v>945</v>
      </c>
      <c r="F75" s="246" t="s">
        <v>946</v>
      </c>
      <c r="G75" s="127" t="s">
        <v>947</v>
      </c>
      <c r="H75" s="297" t="s">
        <v>948</v>
      </c>
    </row>
    <row r="76" spans="1:8">
      <c r="A76" s="127" t="str">
        <f t="shared" si="4"/>
        <v>DefinitionsB10</v>
      </c>
      <c r="B76" s="127" t="s">
        <v>901</v>
      </c>
      <c r="C76" s="127" t="s">
        <v>949</v>
      </c>
      <c r="D76" s="127" t="s">
        <v>950</v>
      </c>
      <c r="E76" s="245" t="s">
        <v>951</v>
      </c>
      <c r="F76" s="246" t="s">
        <v>952</v>
      </c>
      <c r="G76" s="127" t="s">
        <v>950</v>
      </c>
      <c r="H76" s="297" t="s">
        <v>953</v>
      </c>
    </row>
    <row r="77" spans="1:8" ht="13.9">
      <c r="A77" s="127" t="str">
        <f t="shared" si="4"/>
        <v>DefinitionsB11</v>
      </c>
      <c r="B77" s="127" t="s">
        <v>901</v>
      </c>
      <c r="C77" s="127" t="s">
        <v>954</v>
      </c>
      <c r="D77" s="251" t="s">
        <v>955</v>
      </c>
      <c r="E77" s="251" t="s">
        <v>956</v>
      </c>
      <c r="F77" s="260" t="s">
        <v>957</v>
      </c>
      <c r="G77" s="261" t="s">
        <v>958</v>
      </c>
      <c r="H77" s="297" t="s">
        <v>959</v>
      </c>
    </row>
    <row r="78" spans="1:8" ht="13.9">
      <c r="A78" s="127" t="str">
        <f t="shared" si="4"/>
        <v>DefinitionsB12</v>
      </c>
      <c r="B78" s="127" t="s">
        <v>901</v>
      </c>
      <c r="C78" s="127" t="s">
        <v>960</v>
      </c>
      <c r="D78" s="251" t="s">
        <v>961</v>
      </c>
      <c r="E78" s="251" t="s">
        <v>962</v>
      </c>
      <c r="F78" s="260" t="s">
        <v>963</v>
      </c>
      <c r="G78" s="262" t="s">
        <v>964</v>
      </c>
      <c r="H78" s="297" t="s">
        <v>965</v>
      </c>
    </row>
    <row r="79" spans="1:8" ht="13.9">
      <c r="A79" s="127" t="str">
        <f t="shared" si="4"/>
        <v>DefinitionsB13</v>
      </c>
      <c r="B79" s="127" t="s">
        <v>901</v>
      </c>
      <c r="C79" s="127" t="s">
        <v>966</v>
      </c>
      <c r="D79" s="251" t="s">
        <v>967</v>
      </c>
      <c r="E79" s="251" t="s">
        <v>968</v>
      </c>
      <c r="F79" s="259" t="s">
        <v>969</v>
      </c>
      <c r="G79" s="262" t="s">
        <v>970</v>
      </c>
      <c r="H79" s="297" t="s">
        <v>971</v>
      </c>
    </row>
    <row r="80" spans="1:8">
      <c r="A80" s="127" t="str">
        <f>B80&amp;C80</f>
        <v>DefinitionsB14</v>
      </c>
      <c r="B80" s="127" t="s">
        <v>901</v>
      </c>
      <c r="C80" s="127" t="s">
        <v>972</v>
      </c>
      <c r="D80" s="127" t="s">
        <v>973</v>
      </c>
      <c r="E80" s="245" t="s">
        <v>974</v>
      </c>
      <c r="F80" s="246" t="s">
        <v>975</v>
      </c>
      <c r="G80" s="127" t="s">
        <v>976</v>
      </c>
      <c r="H80" s="297" t="s">
        <v>977</v>
      </c>
    </row>
    <row r="81" spans="1:8" ht="26.45">
      <c r="A81" s="127" t="str">
        <f t="shared" si="4"/>
        <v>DefinitionsB15</v>
      </c>
      <c r="B81" s="127" t="s">
        <v>901</v>
      </c>
      <c r="C81" s="127" t="s">
        <v>978</v>
      </c>
      <c r="D81" s="127" t="s">
        <v>979</v>
      </c>
      <c r="E81" s="245" t="s">
        <v>980</v>
      </c>
      <c r="F81" s="246" t="s">
        <v>981</v>
      </c>
      <c r="G81" s="127" t="s">
        <v>982</v>
      </c>
      <c r="H81" s="297" t="s">
        <v>983</v>
      </c>
    </row>
    <row r="82" spans="1:8">
      <c r="A82" s="127" t="str">
        <f>B82&amp;C82</f>
        <v>DefinitionsB16</v>
      </c>
      <c r="B82" s="127" t="s">
        <v>901</v>
      </c>
      <c r="C82" s="127" t="s">
        <v>984</v>
      </c>
      <c r="D82" s="127" t="s">
        <v>985</v>
      </c>
      <c r="E82" s="245" t="s">
        <v>986</v>
      </c>
      <c r="F82" s="246" t="s">
        <v>985</v>
      </c>
      <c r="G82" s="127" t="s">
        <v>985</v>
      </c>
      <c r="H82" s="297" t="s">
        <v>985</v>
      </c>
    </row>
    <row r="83" spans="1:8">
      <c r="A83" s="127" t="str">
        <f>B83&amp;C83</f>
        <v>DefinitionsB17</v>
      </c>
      <c r="B83" s="127" t="s">
        <v>901</v>
      </c>
      <c r="C83" s="127" t="s">
        <v>987</v>
      </c>
      <c r="D83" s="127" t="s">
        <v>988</v>
      </c>
      <c r="E83" s="245" t="s">
        <v>989</v>
      </c>
      <c r="F83" s="246" t="s">
        <v>990</v>
      </c>
      <c r="G83" s="127" t="s">
        <v>991</v>
      </c>
      <c r="H83" s="297" t="s">
        <v>992</v>
      </c>
    </row>
    <row r="84" spans="1:8">
      <c r="A84" s="127" t="str">
        <f>B84&amp;C84</f>
        <v>DefinitionsB18</v>
      </c>
      <c r="B84" s="127" t="s">
        <v>901</v>
      </c>
      <c r="C84" s="127" t="s">
        <v>993</v>
      </c>
      <c r="D84" s="127" t="s">
        <v>994</v>
      </c>
      <c r="E84" s="245" t="s">
        <v>995</v>
      </c>
      <c r="F84" s="246" t="s">
        <v>996</v>
      </c>
      <c r="G84" s="127" t="s">
        <v>997</v>
      </c>
      <c r="H84" s="297" t="s">
        <v>998</v>
      </c>
    </row>
    <row r="85" spans="1:8">
      <c r="A85" s="127" t="str">
        <f>B85&amp;C85</f>
        <v>DefinitionsB19</v>
      </c>
      <c r="B85" s="127" t="s">
        <v>901</v>
      </c>
      <c r="C85" s="127" t="s">
        <v>999</v>
      </c>
      <c r="D85" s="127" t="s">
        <v>1000</v>
      </c>
      <c r="E85" s="245" t="s">
        <v>1001</v>
      </c>
      <c r="F85" s="246" t="s">
        <v>1002</v>
      </c>
      <c r="G85" s="127" t="s">
        <v>1003</v>
      </c>
      <c r="H85" s="297" t="s">
        <v>1004</v>
      </c>
    </row>
    <row r="86" spans="1:8">
      <c r="A86" s="127" t="str">
        <f t="shared" si="4"/>
        <v>DefinitionsB20</v>
      </c>
      <c r="B86" s="127" t="s">
        <v>901</v>
      </c>
      <c r="C86" s="127" t="s">
        <v>1005</v>
      </c>
      <c r="D86" s="127" t="s">
        <v>1006</v>
      </c>
      <c r="E86" s="245" t="s">
        <v>1007</v>
      </c>
      <c r="F86" s="246" t="s">
        <v>1008</v>
      </c>
      <c r="G86" s="127" t="s">
        <v>1009</v>
      </c>
      <c r="H86" s="297" t="s">
        <v>1010</v>
      </c>
    </row>
    <row r="87" spans="1:8">
      <c r="A87" s="127" t="str">
        <f>B87&amp;C87</f>
        <v>DefinitionsB21</v>
      </c>
      <c r="B87" s="127" t="s">
        <v>901</v>
      </c>
      <c r="C87" s="127" t="s">
        <v>1011</v>
      </c>
      <c r="D87" s="127" t="s">
        <v>1012</v>
      </c>
      <c r="E87" s="245" t="s">
        <v>1013</v>
      </c>
      <c r="F87" s="246" t="s">
        <v>1014</v>
      </c>
      <c r="G87" s="127" t="s">
        <v>1015</v>
      </c>
      <c r="H87" s="297" t="s">
        <v>1016</v>
      </c>
    </row>
    <row r="88" spans="1:8">
      <c r="A88" s="127" t="str">
        <f t="shared" si="4"/>
        <v>DefinitionsC2</v>
      </c>
      <c r="B88" s="127" t="s">
        <v>901</v>
      </c>
      <c r="C88" s="127" t="s">
        <v>1017</v>
      </c>
      <c r="D88" s="127" t="s">
        <v>1018</v>
      </c>
      <c r="E88" s="263" t="s">
        <v>1019</v>
      </c>
      <c r="F88" s="246" t="s">
        <v>1020</v>
      </c>
      <c r="G88" s="127" t="s">
        <v>1021</v>
      </c>
      <c r="H88" s="297" t="s">
        <v>1022</v>
      </c>
    </row>
    <row r="89" spans="1:8" ht="69">
      <c r="A89" s="127" t="str">
        <f t="shared" si="4"/>
        <v>DefinitionsC3</v>
      </c>
      <c r="B89" s="127" t="s">
        <v>901</v>
      </c>
      <c r="C89" s="127" t="s">
        <v>1023</v>
      </c>
      <c r="D89" s="127" t="s">
        <v>1024</v>
      </c>
      <c r="E89" s="245" t="s">
        <v>1025</v>
      </c>
      <c r="F89" s="246" t="s">
        <v>1026</v>
      </c>
      <c r="G89" s="127" t="s">
        <v>1027</v>
      </c>
      <c r="H89" s="297" t="s">
        <v>1028</v>
      </c>
    </row>
    <row r="90" spans="1:8" ht="55.15">
      <c r="A90" s="127" t="str">
        <f t="shared" ref="A90" si="5">B90&amp;C90</f>
        <v>DefinitionsC4</v>
      </c>
      <c r="B90" s="127" t="s">
        <v>901</v>
      </c>
      <c r="C90" s="127" t="s">
        <v>1029</v>
      </c>
      <c r="D90" s="127" t="s">
        <v>1030</v>
      </c>
      <c r="E90" s="249" t="s">
        <v>1031</v>
      </c>
      <c r="F90" s="246" t="s">
        <v>1032</v>
      </c>
      <c r="G90" s="254" t="s">
        <v>1033</v>
      </c>
      <c r="H90" s="297" t="s">
        <v>1034</v>
      </c>
    </row>
    <row r="91" spans="1:8" ht="179.45">
      <c r="A91" s="127" t="str">
        <f>B91&amp;C91</f>
        <v>DefinitionsC5</v>
      </c>
      <c r="B91" s="127" t="s">
        <v>901</v>
      </c>
      <c r="C91" s="127" t="s">
        <v>1035</v>
      </c>
      <c r="D91" s="127" t="s">
        <v>1036</v>
      </c>
      <c r="E91" s="245" t="s">
        <v>1037</v>
      </c>
      <c r="F91" s="246" t="s">
        <v>1038</v>
      </c>
      <c r="G91" s="127" t="s">
        <v>1039</v>
      </c>
      <c r="H91" s="297" t="s">
        <v>1040</v>
      </c>
    </row>
    <row r="92" spans="1:8" ht="124.15">
      <c r="A92" s="127" t="str">
        <f>B92&amp;C92</f>
        <v>DefinitionsC6</v>
      </c>
      <c r="B92" s="127" t="s">
        <v>901</v>
      </c>
      <c r="C92" s="127" t="s">
        <v>1041</v>
      </c>
      <c r="D92" s="127" t="s">
        <v>1042</v>
      </c>
      <c r="E92" s="245" t="s">
        <v>1043</v>
      </c>
      <c r="F92" s="246" t="s">
        <v>1044</v>
      </c>
      <c r="G92" s="127" t="s">
        <v>1045</v>
      </c>
      <c r="H92" s="297" t="s">
        <v>1046</v>
      </c>
    </row>
    <row r="93" spans="1:8" ht="127.9">
      <c r="A93" s="127" t="str">
        <f t="shared" si="4"/>
        <v>DefinitionsC7</v>
      </c>
      <c r="B93" s="127" t="s">
        <v>901</v>
      </c>
      <c r="C93" s="127" t="s">
        <v>1047</v>
      </c>
      <c r="D93" s="127" t="s">
        <v>1048</v>
      </c>
      <c r="E93" s="245" t="s">
        <v>1049</v>
      </c>
      <c r="F93" s="246" t="s">
        <v>1050</v>
      </c>
      <c r="G93" s="127" t="s">
        <v>1051</v>
      </c>
      <c r="H93" s="297" t="s">
        <v>1052</v>
      </c>
    </row>
    <row r="94" spans="1:8" ht="96.6">
      <c r="A94" s="127" t="str">
        <f t="shared" si="4"/>
        <v>DefinitionsC8</v>
      </c>
      <c r="B94" s="127" t="s">
        <v>901</v>
      </c>
      <c r="C94" s="127" t="s">
        <v>1053</v>
      </c>
      <c r="D94" s="127" t="s">
        <v>1054</v>
      </c>
      <c r="E94" s="245" t="s">
        <v>1055</v>
      </c>
      <c r="F94" s="246" t="s">
        <v>1056</v>
      </c>
      <c r="G94" s="127" t="s">
        <v>1057</v>
      </c>
      <c r="H94" s="297" t="s">
        <v>1058</v>
      </c>
    </row>
    <row r="95" spans="1:8" ht="69">
      <c r="A95" s="127" t="str">
        <f t="shared" si="4"/>
        <v>DefinitionsC9</v>
      </c>
      <c r="B95" s="127" t="s">
        <v>901</v>
      </c>
      <c r="C95" s="127" t="s">
        <v>1059</v>
      </c>
      <c r="D95" s="127" t="s">
        <v>1060</v>
      </c>
      <c r="E95" s="245" t="s">
        <v>1061</v>
      </c>
      <c r="F95" s="246" t="s">
        <v>1062</v>
      </c>
      <c r="G95" s="127" t="s">
        <v>1063</v>
      </c>
      <c r="H95" s="297" t="s">
        <v>1064</v>
      </c>
    </row>
    <row r="96" spans="1:8" ht="179.45">
      <c r="A96" s="127" t="str">
        <f t="shared" si="4"/>
        <v>DefinitionsC10</v>
      </c>
      <c r="B96" s="127" t="s">
        <v>901</v>
      </c>
      <c r="C96" s="127" t="s">
        <v>1065</v>
      </c>
      <c r="D96" s="127" t="s">
        <v>1066</v>
      </c>
      <c r="E96" s="245" t="s">
        <v>1067</v>
      </c>
      <c r="F96" s="246" t="s">
        <v>1068</v>
      </c>
      <c r="G96" s="127" t="s">
        <v>1069</v>
      </c>
      <c r="H96" s="297" t="s">
        <v>1070</v>
      </c>
    </row>
    <row r="97" spans="1:8" ht="41.45" customHeight="1">
      <c r="A97" s="127" t="str">
        <f t="shared" si="4"/>
        <v>DefinitionsC11</v>
      </c>
      <c r="B97" s="127" t="s">
        <v>901</v>
      </c>
      <c r="C97" s="127" t="s">
        <v>1071</v>
      </c>
      <c r="D97" s="251" t="s">
        <v>1072</v>
      </c>
      <c r="E97" s="252" t="s">
        <v>1073</v>
      </c>
      <c r="F97" s="259" t="s">
        <v>1074</v>
      </c>
      <c r="G97" s="261" t="s">
        <v>1075</v>
      </c>
      <c r="H97" s="303" t="s">
        <v>1076</v>
      </c>
    </row>
    <row r="98" spans="1:8" ht="41.45" customHeight="1">
      <c r="A98" s="127" t="str">
        <f t="shared" si="4"/>
        <v>DefinitionsC12</v>
      </c>
      <c r="B98" s="127" t="s">
        <v>901</v>
      </c>
      <c r="C98" s="127" t="s">
        <v>1077</v>
      </c>
      <c r="D98" s="251" t="s">
        <v>1078</v>
      </c>
      <c r="E98" s="252" t="s">
        <v>1079</v>
      </c>
      <c r="F98" s="259" t="s">
        <v>1080</v>
      </c>
      <c r="G98" s="262" t="s">
        <v>1081</v>
      </c>
      <c r="H98" s="297" t="s">
        <v>1082</v>
      </c>
    </row>
    <row r="99" spans="1:8" ht="110.45">
      <c r="A99" s="127" t="str">
        <f t="shared" si="4"/>
        <v>DefinitionsC13</v>
      </c>
      <c r="B99" s="127" t="s">
        <v>901</v>
      </c>
      <c r="C99" s="127" t="s">
        <v>1083</v>
      </c>
      <c r="D99" s="251" t="s">
        <v>1084</v>
      </c>
      <c r="E99" s="252" t="s">
        <v>1085</v>
      </c>
      <c r="F99" s="260" t="s">
        <v>1086</v>
      </c>
      <c r="G99" s="262" t="s">
        <v>1087</v>
      </c>
      <c r="H99" s="297" t="s">
        <v>1088</v>
      </c>
    </row>
    <row r="100" spans="1:8" ht="55.15">
      <c r="A100" s="127" t="str">
        <f>B100&amp;C100</f>
        <v>DefinitionsC14</v>
      </c>
      <c r="B100" s="127" t="s">
        <v>901</v>
      </c>
      <c r="C100" s="127" t="s">
        <v>1089</v>
      </c>
      <c r="D100" s="127" t="s">
        <v>1090</v>
      </c>
      <c r="E100" s="245" t="s">
        <v>1091</v>
      </c>
      <c r="F100" s="246" t="s">
        <v>1092</v>
      </c>
      <c r="G100" s="127" t="s">
        <v>1093</v>
      </c>
      <c r="H100" s="297" t="s">
        <v>1094</v>
      </c>
    </row>
    <row r="101" spans="1:8" ht="165.6">
      <c r="A101" s="127" t="str">
        <f t="shared" si="4"/>
        <v>DefinitionsC15</v>
      </c>
      <c r="B101" s="127" t="s">
        <v>901</v>
      </c>
      <c r="C101" s="127" t="s">
        <v>1095</v>
      </c>
      <c r="D101" s="127" t="s">
        <v>1096</v>
      </c>
      <c r="E101" s="249" t="s">
        <v>1097</v>
      </c>
      <c r="F101" s="246" t="s">
        <v>1098</v>
      </c>
      <c r="G101" s="247" t="s">
        <v>1099</v>
      </c>
      <c r="H101" s="297" t="s">
        <v>1100</v>
      </c>
    </row>
    <row r="102" spans="1:8" ht="69">
      <c r="A102" s="127" t="str">
        <f>B102&amp;C102</f>
        <v>DefinitionsC16</v>
      </c>
      <c r="B102" s="127" t="s">
        <v>901</v>
      </c>
      <c r="C102" s="127" t="s">
        <v>1101</v>
      </c>
      <c r="D102" s="127" t="s">
        <v>1102</v>
      </c>
      <c r="E102" s="245" t="s">
        <v>1103</v>
      </c>
      <c r="F102" s="246" t="s">
        <v>1104</v>
      </c>
      <c r="G102" s="127" t="s">
        <v>1105</v>
      </c>
      <c r="H102" s="297" t="s">
        <v>1106</v>
      </c>
    </row>
    <row r="103" spans="1:8" ht="85.9">
      <c r="A103" s="127" t="str">
        <f>B103&amp;C103</f>
        <v>DefinitionsC17</v>
      </c>
      <c r="B103" s="127" t="s">
        <v>901</v>
      </c>
      <c r="C103" s="127" t="s">
        <v>1107</v>
      </c>
      <c r="D103" s="127" t="s">
        <v>1108</v>
      </c>
      <c r="E103" s="245" t="s">
        <v>1109</v>
      </c>
      <c r="F103" s="246" t="s">
        <v>1110</v>
      </c>
      <c r="G103" s="127" t="s">
        <v>1111</v>
      </c>
      <c r="H103" s="297" t="s">
        <v>1112</v>
      </c>
    </row>
    <row r="104" spans="1:8" ht="220.9">
      <c r="A104" s="127" t="str">
        <f>B104&amp;C104</f>
        <v>DefinitionsC18</v>
      </c>
      <c r="B104" s="127" t="s">
        <v>901</v>
      </c>
      <c r="C104" s="127" t="s">
        <v>1113</v>
      </c>
      <c r="D104" s="127" t="s">
        <v>1114</v>
      </c>
      <c r="E104" s="245" t="s">
        <v>1115</v>
      </c>
      <c r="F104" s="246" t="s">
        <v>1116</v>
      </c>
      <c r="G104" s="127" t="s">
        <v>1117</v>
      </c>
      <c r="H104" s="297" t="s">
        <v>1118</v>
      </c>
    </row>
    <row r="105" spans="1:8" ht="193.15">
      <c r="A105" s="127" t="str">
        <f>B105&amp;C105</f>
        <v>DefinitionsC19</v>
      </c>
      <c r="B105" s="127" t="s">
        <v>901</v>
      </c>
      <c r="C105" s="127" t="s">
        <v>1119</v>
      </c>
      <c r="D105" s="127" t="s">
        <v>1120</v>
      </c>
      <c r="E105" s="245" t="s">
        <v>1121</v>
      </c>
      <c r="F105" s="246" t="s">
        <v>1122</v>
      </c>
      <c r="G105" s="254" t="s">
        <v>1123</v>
      </c>
      <c r="H105" s="297" t="s">
        <v>1124</v>
      </c>
    </row>
    <row r="106" spans="1:8" ht="96.6">
      <c r="A106" s="127" t="str">
        <f t="shared" si="4"/>
        <v>DefinitionsC20</v>
      </c>
      <c r="B106" s="127" t="s">
        <v>901</v>
      </c>
      <c r="C106" s="127" t="s">
        <v>1125</v>
      </c>
      <c r="D106" s="251" t="s">
        <v>1126</v>
      </c>
      <c r="E106" s="252" t="s">
        <v>1127</v>
      </c>
      <c r="F106" s="260" t="s">
        <v>1128</v>
      </c>
      <c r="G106" s="261" t="s">
        <v>1129</v>
      </c>
      <c r="H106" s="297" t="s">
        <v>1130</v>
      </c>
    </row>
    <row r="107" spans="1:8" ht="82.9">
      <c r="A107" s="127" t="str">
        <f>B107&amp;C107</f>
        <v>DefinitionsC21</v>
      </c>
      <c r="B107" s="127" t="s">
        <v>901</v>
      </c>
      <c r="C107" s="127" t="s">
        <v>1131</v>
      </c>
      <c r="D107" s="127" t="s">
        <v>1132</v>
      </c>
      <c r="E107" s="245" t="s">
        <v>1133</v>
      </c>
      <c r="F107" s="246" t="s">
        <v>1134</v>
      </c>
      <c r="G107" s="127" t="s">
        <v>1135</v>
      </c>
      <c r="H107" s="297" t="s">
        <v>1136</v>
      </c>
    </row>
    <row r="108" spans="1:8" ht="27.6">
      <c r="A108" s="127" t="str">
        <f t="shared" si="4"/>
        <v>DeclarationD2</v>
      </c>
      <c r="B108" s="127" t="s">
        <v>1137</v>
      </c>
      <c r="C108" s="127" t="s">
        <v>1138</v>
      </c>
      <c r="D108" s="251" t="s">
        <v>1139</v>
      </c>
      <c r="E108" s="251" t="s">
        <v>1140</v>
      </c>
      <c r="F108" s="259" t="s">
        <v>1141</v>
      </c>
      <c r="G108" s="264" t="s">
        <v>1142</v>
      </c>
      <c r="H108" s="297" t="s">
        <v>1143</v>
      </c>
    </row>
    <row r="109" spans="1:8">
      <c r="A109" s="127" t="str">
        <f t="shared" si="4"/>
        <v>DeclarationF3</v>
      </c>
      <c r="B109" s="127" t="s">
        <v>1137</v>
      </c>
      <c r="C109" s="127" t="s">
        <v>1144</v>
      </c>
      <c r="D109" s="127" t="s">
        <v>1145</v>
      </c>
      <c r="E109" s="245" t="s">
        <v>1146</v>
      </c>
      <c r="F109" s="246" t="s">
        <v>1147</v>
      </c>
      <c r="G109" s="127" t="s">
        <v>1148</v>
      </c>
      <c r="H109" s="297" t="s">
        <v>1149</v>
      </c>
    </row>
    <row r="110" spans="1:8">
      <c r="A110" s="127" t="str">
        <f t="shared" si="4"/>
        <v>DeclarationI3</v>
      </c>
      <c r="B110" s="127" t="s">
        <v>1137</v>
      </c>
      <c r="C110" s="127" t="s">
        <v>1150</v>
      </c>
      <c r="D110" s="127" t="s">
        <v>1151</v>
      </c>
      <c r="E110" s="245" t="s">
        <v>1152</v>
      </c>
      <c r="F110" s="246" t="s">
        <v>1153</v>
      </c>
      <c r="G110" s="127" t="s">
        <v>1154</v>
      </c>
      <c r="H110" s="297" t="s">
        <v>1155</v>
      </c>
    </row>
    <row r="111" spans="1:8">
      <c r="A111" s="127" t="str">
        <f t="shared" si="4"/>
        <v>DeclarationI4</v>
      </c>
      <c r="B111" s="127" t="s">
        <v>1137</v>
      </c>
      <c r="C111" s="127" t="s">
        <v>1156</v>
      </c>
      <c r="D111" s="127" t="s">
        <v>1157</v>
      </c>
      <c r="E111" s="245" t="s">
        <v>1158</v>
      </c>
      <c r="F111" s="246" t="s">
        <v>1159</v>
      </c>
      <c r="G111" s="127" t="s">
        <v>1160</v>
      </c>
      <c r="H111" s="297" t="s">
        <v>1161</v>
      </c>
    </row>
    <row r="112" spans="1:8" ht="28.9">
      <c r="A112" s="127" t="str">
        <f t="shared" si="4"/>
        <v>DeclarationB4</v>
      </c>
      <c r="B112" s="127" t="s">
        <v>1137</v>
      </c>
      <c r="C112" s="127" t="s">
        <v>913</v>
      </c>
      <c r="D112" s="127" t="s">
        <v>1162</v>
      </c>
      <c r="E112" s="245" t="s">
        <v>1163</v>
      </c>
      <c r="F112" s="246" t="s">
        <v>1164</v>
      </c>
      <c r="G112" s="127" t="s">
        <v>1165</v>
      </c>
      <c r="H112" s="297" t="s">
        <v>1166</v>
      </c>
    </row>
    <row r="113" spans="1:8" ht="41.45">
      <c r="A113" s="127" t="str">
        <f t="shared" si="4"/>
        <v>DeclarationB6</v>
      </c>
      <c r="B113" s="127" t="s">
        <v>1137</v>
      </c>
      <c r="C113" s="127" t="s">
        <v>925</v>
      </c>
      <c r="D113" s="127" t="s">
        <v>1167</v>
      </c>
      <c r="E113" s="265" t="s">
        <v>1168</v>
      </c>
      <c r="F113" s="291" t="s">
        <v>1169</v>
      </c>
      <c r="G113" s="127" t="s">
        <v>1170</v>
      </c>
      <c r="H113" s="297" t="s">
        <v>1171</v>
      </c>
    </row>
    <row r="114" spans="1:8">
      <c r="A114" s="127" t="str">
        <f t="shared" si="4"/>
        <v>DeclarationB7</v>
      </c>
      <c r="B114" s="127" t="s">
        <v>1137</v>
      </c>
      <c r="C114" s="127" t="s">
        <v>931</v>
      </c>
      <c r="D114" s="127" t="s">
        <v>1172</v>
      </c>
      <c r="E114" s="245" t="s">
        <v>1173</v>
      </c>
      <c r="F114" s="246" t="s">
        <v>1174</v>
      </c>
      <c r="G114" s="127" t="s">
        <v>1175</v>
      </c>
      <c r="H114" s="297" t="s">
        <v>1176</v>
      </c>
    </row>
    <row r="115" spans="1:8" ht="15.6">
      <c r="A115" s="127" t="str">
        <f t="shared" si="4"/>
        <v>DeclarationB8</v>
      </c>
      <c r="B115" s="127" t="s">
        <v>1137</v>
      </c>
      <c r="C115" s="127" t="s">
        <v>937</v>
      </c>
      <c r="D115" s="127" t="s">
        <v>1177</v>
      </c>
      <c r="E115" s="245" t="s">
        <v>1178</v>
      </c>
      <c r="F115" s="246" t="s">
        <v>1179</v>
      </c>
      <c r="G115" s="127" t="s">
        <v>1180</v>
      </c>
      <c r="H115" s="297" t="s">
        <v>1181</v>
      </c>
    </row>
    <row r="116" spans="1:8" ht="15.6">
      <c r="A116" s="127" t="str">
        <f t="shared" si="4"/>
        <v>DeclarationB9</v>
      </c>
      <c r="B116" s="127" t="s">
        <v>1137</v>
      </c>
      <c r="C116" s="127" t="s">
        <v>943</v>
      </c>
      <c r="D116" s="127" t="s">
        <v>1182</v>
      </c>
      <c r="E116" s="245" t="s">
        <v>1183</v>
      </c>
      <c r="F116" s="246" t="s">
        <v>1184</v>
      </c>
      <c r="G116" s="127" t="s">
        <v>1185</v>
      </c>
      <c r="H116" s="297" t="s">
        <v>1186</v>
      </c>
    </row>
    <row r="117" spans="1:8">
      <c r="A117" s="127" t="str">
        <f t="shared" si="4"/>
        <v>DeclarationB10</v>
      </c>
      <c r="B117" s="127" t="s">
        <v>1137</v>
      </c>
      <c r="C117" s="127" t="s">
        <v>949</v>
      </c>
      <c r="D117" s="127" t="s">
        <v>1187</v>
      </c>
      <c r="E117" s="245" t="s">
        <v>1188</v>
      </c>
      <c r="F117" s="246" t="s">
        <v>1189</v>
      </c>
      <c r="G117" s="127" t="s">
        <v>1190</v>
      </c>
      <c r="H117" s="297" t="s">
        <v>1191</v>
      </c>
    </row>
    <row r="118" spans="1:8">
      <c r="A118" s="127" t="str">
        <f>B118&amp;C118</f>
        <v>DeclarationB10A</v>
      </c>
      <c r="B118" s="127" t="s">
        <v>1137</v>
      </c>
      <c r="C118" s="127" t="s">
        <v>1192</v>
      </c>
      <c r="D118" s="127" t="s">
        <v>1187</v>
      </c>
      <c r="E118" s="245" t="s">
        <v>1188</v>
      </c>
      <c r="F118" s="246" t="s">
        <v>1193</v>
      </c>
      <c r="G118" s="127" t="s">
        <v>1190</v>
      </c>
      <c r="H118" s="297" t="s">
        <v>1191</v>
      </c>
    </row>
    <row r="119" spans="1:8">
      <c r="A119" s="127" t="str">
        <f>B119&amp;C119</f>
        <v>DeclarationB10C</v>
      </c>
      <c r="B119" s="127" t="s">
        <v>1137</v>
      </c>
      <c r="C119" s="127" t="s">
        <v>1194</v>
      </c>
      <c r="D119" s="127" t="s">
        <v>1195</v>
      </c>
      <c r="E119" s="245" t="s">
        <v>1196</v>
      </c>
      <c r="F119" s="246" t="s">
        <v>1197</v>
      </c>
      <c r="G119" s="127" t="s">
        <v>1198</v>
      </c>
      <c r="H119" s="297" t="s">
        <v>1199</v>
      </c>
    </row>
    <row r="120" spans="1:8" ht="27.6">
      <c r="A120" s="127" t="str">
        <f>B120&amp;C120</f>
        <v>DeclarationB10B</v>
      </c>
      <c r="B120" s="127" t="s">
        <v>1137</v>
      </c>
      <c r="C120" s="127" t="s">
        <v>1200</v>
      </c>
      <c r="D120" s="127" t="s">
        <v>1201</v>
      </c>
      <c r="E120" s="245" t="s">
        <v>1202</v>
      </c>
      <c r="F120" s="246" t="s">
        <v>1203</v>
      </c>
      <c r="G120" s="127" t="s">
        <v>1204</v>
      </c>
      <c r="H120" s="297" t="s">
        <v>1205</v>
      </c>
    </row>
    <row r="121" spans="1:8">
      <c r="A121" s="127" t="str">
        <f>B121&amp;C121</f>
        <v>DeclarationD11</v>
      </c>
      <c r="B121" s="127" t="s">
        <v>1137</v>
      </c>
      <c r="C121" s="127" t="s">
        <v>1206</v>
      </c>
      <c r="D121" s="127" t="s">
        <v>1207</v>
      </c>
      <c r="E121" s="245" t="s">
        <v>1208</v>
      </c>
      <c r="F121" s="246" t="s">
        <v>1209</v>
      </c>
      <c r="G121" s="127" t="s">
        <v>1210</v>
      </c>
      <c r="H121" s="297" t="s">
        <v>1211</v>
      </c>
    </row>
    <row r="122" spans="1:8">
      <c r="A122" s="127" t="str">
        <f t="shared" si="4"/>
        <v>DeclarationB12</v>
      </c>
      <c r="B122" s="127" t="s">
        <v>1137</v>
      </c>
      <c r="C122" s="127" t="s">
        <v>960</v>
      </c>
      <c r="D122" s="127" t="s">
        <v>1212</v>
      </c>
      <c r="E122" s="245" t="s">
        <v>1213</v>
      </c>
      <c r="F122" s="246" t="s">
        <v>1214</v>
      </c>
      <c r="G122" s="127" t="s">
        <v>1215</v>
      </c>
      <c r="H122" s="297" t="s">
        <v>1216</v>
      </c>
    </row>
    <row r="123" spans="1:8">
      <c r="A123" s="127" t="str">
        <f t="shared" si="4"/>
        <v>DeclarationB13</v>
      </c>
      <c r="B123" s="127" t="s">
        <v>1137</v>
      </c>
      <c r="C123" s="127" t="s">
        <v>966</v>
      </c>
      <c r="D123" s="127" t="s">
        <v>1217</v>
      </c>
      <c r="E123" s="245" t="s">
        <v>1218</v>
      </c>
      <c r="F123" s="246" t="s">
        <v>1219</v>
      </c>
      <c r="G123" s="127" t="s">
        <v>1220</v>
      </c>
      <c r="H123" s="297" t="s">
        <v>1221</v>
      </c>
    </row>
    <row r="124" spans="1:8">
      <c r="A124" s="127" t="str">
        <f t="shared" si="4"/>
        <v>DeclarationB14</v>
      </c>
      <c r="B124" s="127" t="s">
        <v>1137</v>
      </c>
      <c r="C124" s="127" t="s">
        <v>972</v>
      </c>
      <c r="D124" s="127" t="s">
        <v>1222</v>
      </c>
      <c r="E124" s="245" t="s">
        <v>1223</v>
      </c>
      <c r="F124" s="246" t="s">
        <v>1224</v>
      </c>
      <c r="G124" s="127" t="s">
        <v>1225</v>
      </c>
      <c r="H124" s="297" t="s">
        <v>1226</v>
      </c>
    </row>
    <row r="125" spans="1:8">
      <c r="A125" s="127" t="str">
        <f t="shared" si="4"/>
        <v>DeclarationB15</v>
      </c>
      <c r="B125" s="127" t="s">
        <v>1137</v>
      </c>
      <c r="C125" s="127" t="s">
        <v>978</v>
      </c>
      <c r="D125" s="127" t="s">
        <v>1227</v>
      </c>
      <c r="E125" s="245" t="s">
        <v>1228</v>
      </c>
      <c r="F125" s="246" t="s">
        <v>1229</v>
      </c>
      <c r="G125" s="127" t="s">
        <v>1230</v>
      </c>
      <c r="H125" s="297" t="s">
        <v>1231</v>
      </c>
    </row>
    <row r="126" spans="1:8">
      <c r="A126" s="127" t="str">
        <f t="shared" si="4"/>
        <v>DeclarationB16</v>
      </c>
      <c r="B126" s="127" t="s">
        <v>1137</v>
      </c>
      <c r="C126" s="127" t="s">
        <v>984</v>
      </c>
      <c r="D126" s="127" t="s">
        <v>1232</v>
      </c>
      <c r="E126" s="245" t="s">
        <v>1233</v>
      </c>
      <c r="F126" s="246" t="s">
        <v>1234</v>
      </c>
      <c r="G126" s="127" t="s">
        <v>1235</v>
      </c>
      <c r="H126" s="297" t="s">
        <v>1236</v>
      </c>
    </row>
    <row r="127" spans="1:8">
      <c r="A127" s="127" t="str">
        <f t="shared" si="4"/>
        <v>DeclarationB17</v>
      </c>
      <c r="B127" s="127" t="s">
        <v>1137</v>
      </c>
      <c r="C127" s="127" t="s">
        <v>987</v>
      </c>
      <c r="D127" s="127" t="s">
        <v>1237</v>
      </c>
      <c r="E127" s="245" t="s">
        <v>1238</v>
      </c>
      <c r="F127" s="246" t="s">
        <v>1239</v>
      </c>
      <c r="G127" s="127" t="s">
        <v>1240</v>
      </c>
      <c r="H127" s="297" t="s">
        <v>1241</v>
      </c>
    </row>
    <row r="128" spans="1:8">
      <c r="A128" s="127" t="str">
        <f t="shared" si="4"/>
        <v>DeclarationB18</v>
      </c>
      <c r="B128" s="127" t="s">
        <v>1137</v>
      </c>
      <c r="C128" s="127" t="s">
        <v>993</v>
      </c>
      <c r="D128" s="127" t="s">
        <v>1242</v>
      </c>
      <c r="E128" s="245" t="s">
        <v>1243</v>
      </c>
      <c r="F128" s="246" t="s">
        <v>1244</v>
      </c>
      <c r="G128" s="127" t="s">
        <v>1245</v>
      </c>
      <c r="H128" s="297" t="s">
        <v>1246</v>
      </c>
    </row>
    <row r="129" spans="1:8">
      <c r="A129" s="127" t="str">
        <f t="shared" si="4"/>
        <v>DeclarationB19</v>
      </c>
      <c r="B129" s="127" t="s">
        <v>1137</v>
      </c>
      <c r="C129" s="127" t="s">
        <v>999</v>
      </c>
      <c r="D129" s="127" t="s">
        <v>1247</v>
      </c>
      <c r="E129" s="245" t="s">
        <v>1248</v>
      </c>
      <c r="F129" s="246" t="s">
        <v>1249</v>
      </c>
      <c r="G129" s="127" t="s">
        <v>1250</v>
      </c>
      <c r="H129" s="297" t="s">
        <v>1251</v>
      </c>
    </row>
    <row r="130" spans="1:8">
      <c r="A130" s="127" t="str">
        <f t="shared" si="4"/>
        <v>DeclarationB20</v>
      </c>
      <c r="B130" s="127" t="s">
        <v>1137</v>
      </c>
      <c r="C130" s="127" t="s">
        <v>1005</v>
      </c>
      <c r="D130" s="127" t="s">
        <v>1252</v>
      </c>
      <c r="E130" s="245" t="s">
        <v>1253</v>
      </c>
      <c r="F130" s="246" t="s">
        <v>1254</v>
      </c>
      <c r="G130" s="127" t="s">
        <v>1255</v>
      </c>
      <c r="H130" s="297" t="s">
        <v>1256</v>
      </c>
    </row>
    <row r="131" spans="1:8">
      <c r="A131" s="127" t="str">
        <f t="shared" si="4"/>
        <v>DeclarationB21</v>
      </c>
      <c r="B131" s="127" t="s">
        <v>1137</v>
      </c>
      <c r="C131" s="127" t="s">
        <v>1011</v>
      </c>
      <c r="D131" s="127" t="s">
        <v>1257</v>
      </c>
      <c r="E131" s="245" t="s">
        <v>1258</v>
      </c>
      <c r="F131" s="246" t="s">
        <v>1259</v>
      </c>
      <c r="G131" s="127" t="s">
        <v>1260</v>
      </c>
      <c r="H131" s="297" t="s">
        <v>1261</v>
      </c>
    </row>
    <row r="132" spans="1:8">
      <c r="A132" s="127" t="str">
        <f t="shared" si="4"/>
        <v>DeclarationB22</v>
      </c>
      <c r="B132" s="127" t="s">
        <v>1137</v>
      </c>
      <c r="C132" s="127" t="s">
        <v>1262</v>
      </c>
      <c r="D132" s="127" t="s">
        <v>1263</v>
      </c>
      <c r="E132" s="245" t="s">
        <v>1264</v>
      </c>
      <c r="F132" s="246" t="s">
        <v>1265</v>
      </c>
      <c r="G132" s="127" t="s">
        <v>1266</v>
      </c>
      <c r="H132" s="297" t="s">
        <v>1267</v>
      </c>
    </row>
    <row r="133" spans="1:8" ht="27.6">
      <c r="A133" s="127" t="str">
        <f t="shared" si="4"/>
        <v>DeclarationB24</v>
      </c>
      <c r="B133" s="127" t="s">
        <v>1137</v>
      </c>
      <c r="C133" s="127" t="s">
        <v>1268</v>
      </c>
      <c r="D133" s="127" t="s">
        <v>1269</v>
      </c>
      <c r="E133" s="245" t="s">
        <v>1270</v>
      </c>
      <c r="F133" s="246" t="s">
        <v>1271</v>
      </c>
      <c r="G133" s="127" t="s">
        <v>1272</v>
      </c>
      <c r="H133" s="297" t="s">
        <v>1273</v>
      </c>
    </row>
    <row r="134" spans="1:8" ht="52.15">
      <c r="A134" s="127" t="str">
        <f>B134&amp;C134</f>
        <v>DeclarationB25</v>
      </c>
      <c r="B134" s="127" t="s">
        <v>1137</v>
      </c>
      <c r="C134" s="127" t="s">
        <v>1274</v>
      </c>
      <c r="D134" s="127" t="s">
        <v>1275</v>
      </c>
      <c r="E134" s="245" t="s">
        <v>1276</v>
      </c>
      <c r="F134" s="291" t="s">
        <v>1277</v>
      </c>
      <c r="G134" s="127" t="s">
        <v>1278</v>
      </c>
      <c r="H134" s="297" t="s">
        <v>1279</v>
      </c>
    </row>
    <row r="135" spans="1:8" ht="27.6">
      <c r="A135" s="127" t="str">
        <f>B135&amp;C135</f>
        <v>DeclarationB31</v>
      </c>
      <c r="B135" s="127" t="s">
        <v>1137</v>
      </c>
      <c r="C135" s="127" t="s">
        <v>1280</v>
      </c>
      <c r="D135" s="127" t="s">
        <v>1281</v>
      </c>
      <c r="E135" s="127" t="s">
        <v>1282</v>
      </c>
      <c r="F135" s="291" t="s">
        <v>1283</v>
      </c>
      <c r="G135" s="127" t="s">
        <v>1284</v>
      </c>
      <c r="H135" s="297" t="s">
        <v>1285</v>
      </c>
    </row>
    <row r="136" spans="1:8" ht="66">
      <c r="A136" s="127" t="str">
        <f t="shared" si="4"/>
        <v>DeclarationB37</v>
      </c>
      <c r="B136" s="127" t="s">
        <v>1137</v>
      </c>
      <c r="C136" s="127" t="s">
        <v>1286</v>
      </c>
      <c r="D136" s="127" t="s">
        <v>1287</v>
      </c>
      <c r="E136" s="127" t="s">
        <v>1288</v>
      </c>
      <c r="F136" s="246" t="s">
        <v>1289</v>
      </c>
      <c r="G136" s="127" t="s">
        <v>1290</v>
      </c>
      <c r="H136" s="297" t="s">
        <v>1291</v>
      </c>
    </row>
    <row r="137" spans="1:8" ht="28.9">
      <c r="A137" s="127" t="str">
        <f t="shared" si="4"/>
        <v>DeclarationB43</v>
      </c>
      <c r="B137" s="127" t="s">
        <v>1137</v>
      </c>
      <c r="C137" s="127" t="s">
        <v>1292</v>
      </c>
      <c r="D137" s="127" t="s">
        <v>1293</v>
      </c>
      <c r="E137" s="245" t="s">
        <v>1294</v>
      </c>
      <c r="F137" s="246" t="s">
        <v>1295</v>
      </c>
      <c r="G137" s="127" t="s">
        <v>1296</v>
      </c>
      <c r="H137" s="297" t="s">
        <v>1297</v>
      </c>
    </row>
    <row r="138" spans="1:8" ht="28.9">
      <c r="A138" s="127" t="str">
        <f t="shared" si="4"/>
        <v>DeclarationB49</v>
      </c>
      <c r="B138" s="127" t="s">
        <v>1137</v>
      </c>
      <c r="C138" s="127" t="s">
        <v>1298</v>
      </c>
      <c r="D138" s="127" t="s">
        <v>1299</v>
      </c>
      <c r="E138" s="245" t="s">
        <v>1300</v>
      </c>
      <c r="F138" s="291" t="s">
        <v>1301</v>
      </c>
      <c r="G138" s="127" t="s">
        <v>1302</v>
      </c>
      <c r="H138" s="297" t="s">
        <v>1303</v>
      </c>
    </row>
    <row r="139" spans="1:8" ht="43.15">
      <c r="A139" s="127" t="str">
        <f t="shared" si="4"/>
        <v>DeclarationB55</v>
      </c>
      <c r="B139" s="127" t="s">
        <v>1137</v>
      </c>
      <c r="C139" s="127" t="s">
        <v>1304</v>
      </c>
      <c r="D139" s="127" t="s">
        <v>1305</v>
      </c>
      <c r="E139" s="249" t="s">
        <v>1306</v>
      </c>
      <c r="F139" s="246" t="s">
        <v>1307</v>
      </c>
      <c r="G139" s="127" t="s">
        <v>1308</v>
      </c>
      <c r="H139" s="297" t="s">
        <v>1309</v>
      </c>
    </row>
    <row r="140" spans="1:8" ht="43.15">
      <c r="A140" s="127" t="str">
        <f t="shared" si="4"/>
        <v>DeclarationB61</v>
      </c>
      <c r="B140" s="127" t="s">
        <v>1137</v>
      </c>
      <c r="C140" s="127" t="s">
        <v>1310</v>
      </c>
      <c r="D140" s="127" t="s">
        <v>1311</v>
      </c>
      <c r="E140" s="249" t="s">
        <v>1312</v>
      </c>
      <c r="F140" s="246" t="s">
        <v>1313</v>
      </c>
      <c r="G140" s="127" t="s">
        <v>1314</v>
      </c>
      <c r="H140" s="297" t="s">
        <v>1315</v>
      </c>
    </row>
    <row r="141" spans="1:8">
      <c r="A141" s="127" t="str">
        <f t="shared" si="4"/>
        <v>DeclarationB67</v>
      </c>
      <c r="B141" s="127" t="s">
        <v>1137</v>
      </c>
      <c r="C141" s="127" t="s">
        <v>1316</v>
      </c>
      <c r="D141" s="127" t="s">
        <v>1317</v>
      </c>
      <c r="E141" s="245" t="s">
        <v>1318</v>
      </c>
      <c r="F141" s="246" t="s">
        <v>1319</v>
      </c>
      <c r="G141" s="127" t="s">
        <v>1320</v>
      </c>
      <c r="H141" s="297" t="s">
        <v>1321</v>
      </c>
    </row>
    <row r="142" spans="1:8" ht="27.6">
      <c r="A142" s="127" t="str">
        <f t="shared" si="4"/>
        <v>DeclarationB69</v>
      </c>
      <c r="B142" s="127" t="s">
        <v>1137</v>
      </c>
      <c r="C142" s="127" t="s">
        <v>1322</v>
      </c>
      <c r="D142" s="127" t="s">
        <v>1323</v>
      </c>
      <c r="E142" s="245" t="s">
        <v>1324</v>
      </c>
      <c r="F142" s="291" t="s">
        <v>1325</v>
      </c>
      <c r="G142" s="127" t="s">
        <v>1326</v>
      </c>
      <c r="H142" s="297" t="s">
        <v>1327</v>
      </c>
    </row>
    <row r="143" spans="1:8" ht="43.15">
      <c r="A143" s="127" t="str">
        <f t="shared" si="4"/>
        <v>DeclarationB71</v>
      </c>
      <c r="B143" s="127" t="s">
        <v>1137</v>
      </c>
      <c r="C143" s="127" t="s">
        <v>1328</v>
      </c>
      <c r="D143" s="127" t="s">
        <v>1329</v>
      </c>
      <c r="E143" s="245" t="s">
        <v>1330</v>
      </c>
      <c r="F143" s="246" t="s">
        <v>1331</v>
      </c>
      <c r="G143" s="127" t="s">
        <v>1332</v>
      </c>
      <c r="H143" s="297" t="s">
        <v>1333</v>
      </c>
    </row>
    <row r="144" spans="1:8" ht="52.9">
      <c r="A144" s="127" t="str">
        <f t="shared" ref="A144:A177" si="6">B144&amp;C144</f>
        <v>Declaration</v>
      </c>
      <c r="B144" s="127" t="s">
        <v>1137</v>
      </c>
      <c r="D144" s="127" t="s">
        <v>1334</v>
      </c>
      <c r="E144" s="245" t="s">
        <v>1335</v>
      </c>
      <c r="F144" s="266" t="s">
        <v>1336</v>
      </c>
      <c r="G144" s="127" t="s">
        <v>1337</v>
      </c>
      <c r="H144" s="297" t="s">
        <v>1338</v>
      </c>
    </row>
    <row r="145" spans="1:8" ht="57.6">
      <c r="A145" s="127" t="str">
        <f t="shared" si="6"/>
        <v>DeclarationB73</v>
      </c>
      <c r="B145" s="127" t="s">
        <v>1137</v>
      </c>
      <c r="C145" s="127" t="s">
        <v>1339</v>
      </c>
      <c r="D145" s="127" t="s">
        <v>1340</v>
      </c>
      <c r="E145" s="249" t="s">
        <v>1341</v>
      </c>
      <c r="F145" s="246" t="s">
        <v>1342</v>
      </c>
      <c r="G145" s="127" t="s">
        <v>1343</v>
      </c>
      <c r="H145" s="297" t="s">
        <v>1344</v>
      </c>
    </row>
    <row r="146" spans="1:8" ht="27.6">
      <c r="A146" s="127" t="str">
        <f t="shared" si="6"/>
        <v>DeclarationB77</v>
      </c>
      <c r="B146" s="127" t="s">
        <v>1137</v>
      </c>
      <c r="C146" s="127" t="s">
        <v>1345</v>
      </c>
      <c r="D146" s="127" t="s">
        <v>1346</v>
      </c>
      <c r="E146" s="245" t="s">
        <v>1347</v>
      </c>
      <c r="F146" s="246" t="s">
        <v>1348</v>
      </c>
      <c r="G146" s="127" t="s">
        <v>1349</v>
      </c>
      <c r="H146" s="303" t="s">
        <v>1350</v>
      </c>
    </row>
    <row r="147" spans="1:8" ht="43.15">
      <c r="A147" s="127" t="str">
        <f t="shared" si="6"/>
        <v>DeclarationB79</v>
      </c>
      <c r="B147" s="127" t="s">
        <v>1137</v>
      </c>
      <c r="C147" s="127" t="s">
        <v>1351</v>
      </c>
      <c r="D147" s="127" t="s">
        <v>1352</v>
      </c>
      <c r="E147" s="249" t="s">
        <v>1353</v>
      </c>
      <c r="F147" s="291" t="s">
        <v>1354</v>
      </c>
      <c r="G147" s="127" t="s">
        <v>1355</v>
      </c>
      <c r="H147" s="297" t="s">
        <v>1356</v>
      </c>
    </row>
    <row r="148" spans="1:8" ht="34.9">
      <c r="A148" s="127" t="str">
        <f t="shared" si="6"/>
        <v>DeclarationB81</v>
      </c>
      <c r="B148" s="127" t="s">
        <v>1137</v>
      </c>
      <c r="C148" s="127" t="s">
        <v>1357</v>
      </c>
      <c r="D148" s="127" t="s">
        <v>1358</v>
      </c>
      <c r="E148" s="245" t="s">
        <v>1359</v>
      </c>
      <c r="F148" s="246" t="s">
        <v>1360</v>
      </c>
      <c r="G148" s="127" t="s">
        <v>1361</v>
      </c>
      <c r="H148" s="297" t="s">
        <v>1362</v>
      </c>
    </row>
    <row r="149" spans="1:8" ht="27.6">
      <c r="A149" s="127" t="str">
        <f t="shared" si="6"/>
        <v>DeclarationB83</v>
      </c>
      <c r="B149" s="127" t="s">
        <v>1137</v>
      </c>
      <c r="C149" s="127" t="s">
        <v>1363</v>
      </c>
      <c r="D149" s="127" t="s">
        <v>1364</v>
      </c>
      <c r="E149" s="245" t="s">
        <v>1365</v>
      </c>
      <c r="F149" s="246" t="s">
        <v>1366</v>
      </c>
      <c r="G149" s="127" t="s">
        <v>1367</v>
      </c>
      <c r="H149" s="303" t="s">
        <v>1368</v>
      </c>
    </row>
    <row r="150" spans="1:8">
      <c r="A150" s="127" t="str">
        <f t="shared" si="6"/>
        <v>DeclarationD25</v>
      </c>
      <c r="B150" s="127" t="s">
        <v>1137</v>
      </c>
      <c r="C150" s="127" t="s">
        <v>1369</v>
      </c>
      <c r="D150" s="127" t="s">
        <v>1370</v>
      </c>
      <c r="E150" s="245" t="s">
        <v>1371</v>
      </c>
      <c r="F150" s="246" t="s">
        <v>1371</v>
      </c>
      <c r="G150" s="127" t="s">
        <v>1372</v>
      </c>
      <c r="H150" s="297" t="s">
        <v>1373</v>
      </c>
    </row>
    <row r="151" spans="1:8">
      <c r="A151" s="127" t="str">
        <f t="shared" si="6"/>
        <v>DeclarationB68</v>
      </c>
      <c r="B151" s="127" t="s">
        <v>1137</v>
      </c>
      <c r="C151" s="127" t="s">
        <v>1374</v>
      </c>
      <c r="D151" s="127" t="s">
        <v>1375</v>
      </c>
      <c r="E151" s="245" t="s">
        <v>1376</v>
      </c>
      <c r="F151" s="246" t="s">
        <v>1377</v>
      </c>
      <c r="G151" s="127" t="s">
        <v>1378</v>
      </c>
      <c r="H151" s="297" t="s">
        <v>1375</v>
      </c>
    </row>
    <row r="152" spans="1:8">
      <c r="A152" s="127" t="str">
        <f t="shared" si="6"/>
        <v>DeclarationG25</v>
      </c>
      <c r="B152" s="127" t="s">
        <v>1137</v>
      </c>
      <c r="C152" s="127" t="s">
        <v>1379</v>
      </c>
      <c r="D152" s="127" t="s">
        <v>1380</v>
      </c>
      <c r="E152" s="245" t="s">
        <v>1381</v>
      </c>
      <c r="F152" s="246" t="s">
        <v>1382</v>
      </c>
      <c r="G152" s="127" t="s">
        <v>1383</v>
      </c>
      <c r="H152" s="297" t="s">
        <v>1384</v>
      </c>
    </row>
    <row r="153" spans="1:8">
      <c r="A153" s="127" t="str">
        <f t="shared" si="6"/>
        <v>DeclarationB26</v>
      </c>
      <c r="B153" s="127" t="s">
        <v>1137</v>
      </c>
      <c r="C153" s="127" t="s">
        <v>1385</v>
      </c>
      <c r="D153" s="127" t="s">
        <v>61</v>
      </c>
      <c r="E153" s="245" t="s">
        <v>1386</v>
      </c>
      <c r="F153" s="246" t="s">
        <v>1387</v>
      </c>
      <c r="G153" s="127" t="s">
        <v>1388</v>
      </c>
      <c r="H153" s="297" t="s">
        <v>61</v>
      </c>
    </row>
    <row r="154" spans="1:8">
      <c r="A154" s="127" t="str">
        <f t="shared" si="6"/>
        <v>DeclarationB27</v>
      </c>
      <c r="B154" s="127" t="s">
        <v>1137</v>
      </c>
      <c r="C154" s="127" t="s">
        <v>1389</v>
      </c>
      <c r="D154" s="127" t="s">
        <v>62</v>
      </c>
      <c r="E154" s="245" t="s">
        <v>1390</v>
      </c>
      <c r="F154" s="267" t="s">
        <v>1391</v>
      </c>
      <c r="G154" t="s">
        <v>1392</v>
      </c>
      <c r="H154" s="297" t="s">
        <v>62</v>
      </c>
    </row>
    <row r="155" spans="1:8">
      <c r="A155" s="127" t="str">
        <f t="shared" si="6"/>
        <v>DeclarationB28</v>
      </c>
      <c r="B155" s="127" t="s">
        <v>1137</v>
      </c>
      <c r="C155" s="127" t="s">
        <v>1393</v>
      </c>
      <c r="G155"/>
      <c r="H155" s="297"/>
    </row>
    <row r="156" spans="1:8">
      <c r="A156" s="127" t="str">
        <f t="shared" si="6"/>
        <v>DeclarationB29</v>
      </c>
      <c r="B156" s="127" t="s">
        <v>1137</v>
      </c>
      <c r="C156" s="127" t="s">
        <v>1394</v>
      </c>
      <c r="G156"/>
      <c r="H156" s="297"/>
    </row>
    <row r="157" spans="1:8">
      <c r="A157" s="127" t="str">
        <f t="shared" si="6"/>
        <v>DeclarationB32</v>
      </c>
      <c r="B157" s="127" t="s">
        <v>1137</v>
      </c>
      <c r="C157" s="127" t="s">
        <v>1395</v>
      </c>
      <c r="D157" s="127" t="s">
        <v>61</v>
      </c>
      <c r="E157" s="245" t="s">
        <v>1386</v>
      </c>
      <c r="F157" s="246" t="s">
        <v>1387</v>
      </c>
      <c r="G157" s="127" t="s">
        <v>1388</v>
      </c>
      <c r="H157" s="297" t="s">
        <v>61</v>
      </c>
    </row>
    <row r="158" spans="1:8">
      <c r="A158" s="127" t="str">
        <f t="shared" si="6"/>
        <v>DeclarationB33</v>
      </c>
      <c r="B158" s="127" t="s">
        <v>1137</v>
      </c>
      <c r="C158" s="127" t="s">
        <v>1396</v>
      </c>
      <c r="D158" s="127" t="s">
        <v>62</v>
      </c>
      <c r="E158" s="245" t="s">
        <v>1390</v>
      </c>
      <c r="F158" s="267" t="s">
        <v>1391</v>
      </c>
      <c r="G158" t="s">
        <v>1392</v>
      </c>
      <c r="H158" s="297" t="s">
        <v>62</v>
      </c>
    </row>
    <row r="159" spans="1:8">
      <c r="A159" s="127" t="str">
        <f t="shared" si="6"/>
        <v>DeclarationB34</v>
      </c>
      <c r="B159" s="127" t="s">
        <v>1137</v>
      </c>
      <c r="C159" s="127" t="s">
        <v>1397</v>
      </c>
      <c r="G159"/>
      <c r="H159" s="297"/>
    </row>
    <row r="160" spans="1:8">
      <c r="A160" s="127" t="str">
        <f t="shared" si="6"/>
        <v>DeclarationB35</v>
      </c>
      <c r="B160" s="127" t="s">
        <v>1137</v>
      </c>
      <c r="C160" s="127" t="s">
        <v>1398</v>
      </c>
      <c r="G160"/>
      <c r="H160" s="297"/>
    </row>
    <row r="161" spans="1:8">
      <c r="A161" s="127" t="str">
        <f t="shared" ref="A161:A164" si="7">B161&amp;C161</f>
        <v>DeclarationB38</v>
      </c>
      <c r="B161" s="127" t="s">
        <v>1137</v>
      </c>
      <c r="C161" s="127" t="s">
        <v>1399</v>
      </c>
      <c r="D161" s="127" t="s">
        <v>61</v>
      </c>
      <c r="E161" s="245" t="s">
        <v>1386</v>
      </c>
      <c r="F161" s="246" t="s">
        <v>1387</v>
      </c>
      <c r="G161" s="127" t="s">
        <v>1388</v>
      </c>
      <c r="H161" s="297" t="s">
        <v>61</v>
      </c>
    </row>
    <row r="162" spans="1:8">
      <c r="A162" s="127" t="str">
        <f t="shared" si="7"/>
        <v>DeclarationB39</v>
      </c>
      <c r="B162" s="127" t="s">
        <v>1137</v>
      </c>
      <c r="C162" s="127" t="s">
        <v>1400</v>
      </c>
      <c r="D162" s="127" t="s">
        <v>62</v>
      </c>
      <c r="E162" s="245" t="s">
        <v>1390</v>
      </c>
      <c r="F162" s="267" t="s">
        <v>1391</v>
      </c>
      <c r="G162" t="s">
        <v>1392</v>
      </c>
      <c r="H162" s="297" t="s">
        <v>62</v>
      </c>
    </row>
    <row r="163" spans="1:8">
      <c r="A163" s="127" t="str">
        <f t="shared" si="7"/>
        <v>DeclarationB40</v>
      </c>
      <c r="B163" s="127" t="s">
        <v>1137</v>
      </c>
      <c r="C163" s="127" t="s">
        <v>1401</v>
      </c>
      <c r="G163"/>
      <c r="H163" s="297"/>
    </row>
    <row r="164" spans="1:8">
      <c r="A164" s="127" t="str">
        <f t="shared" si="7"/>
        <v>DeclarationB41</v>
      </c>
      <c r="B164" s="127" t="s">
        <v>1137</v>
      </c>
      <c r="C164" s="127" t="s">
        <v>1402</v>
      </c>
      <c r="G164"/>
      <c r="H164" s="297"/>
    </row>
    <row r="165" spans="1:8">
      <c r="A165" s="127" t="str">
        <f t="shared" si="6"/>
        <v>DeclarationAth</v>
      </c>
      <c r="B165" s="127" t="s">
        <v>1137</v>
      </c>
      <c r="C165" s="127" t="s">
        <v>1403</v>
      </c>
      <c r="D165" s="127" t="s">
        <v>1404</v>
      </c>
      <c r="E165" s="245" t="s">
        <v>1405</v>
      </c>
      <c r="F165" s="246" t="s">
        <v>1406</v>
      </c>
      <c r="G165" s="127" t="s">
        <v>1407</v>
      </c>
      <c r="H165" s="297" t="s">
        <v>1408</v>
      </c>
    </row>
    <row r="166" spans="1:8">
      <c r="A166" s="127" t="str">
        <f t="shared" si="6"/>
        <v>DeclarationB86</v>
      </c>
      <c r="B166" s="127" t="s">
        <v>1137</v>
      </c>
      <c r="C166" s="127" t="s">
        <v>1409</v>
      </c>
      <c r="D166" s="127" t="s">
        <v>39</v>
      </c>
      <c r="E166" s="245" t="s">
        <v>1410</v>
      </c>
      <c r="F166" s="246" t="s">
        <v>1411</v>
      </c>
      <c r="G166" s="127" t="s">
        <v>1412</v>
      </c>
      <c r="H166" s="297" t="s">
        <v>1413</v>
      </c>
    </row>
    <row r="167" spans="1:8">
      <c r="A167" s="127" t="str">
        <f t="shared" si="6"/>
        <v>DeclarationB87</v>
      </c>
      <c r="B167" s="127" t="s">
        <v>1137</v>
      </c>
      <c r="C167" s="127" t="s">
        <v>1414</v>
      </c>
      <c r="D167" s="127" t="s">
        <v>40</v>
      </c>
      <c r="E167" s="245" t="s">
        <v>1415</v>
      </c>
      <c r="F167" s="246" t="s">
        <v>1416</v>
      </c>
      <c r="G167" s="127" t="s">
        <v>1417</v>
      </c>
      <c r="H167" s="297" t="s">
        <v>40</v>
      </c>
    </row>
    <row r="168" spans="1:8">
      <c r="A168" s="127" t="str">
        <f t="shared" si="6"/>
        <v>DeclarationB88</v>
      </c>
      <c r="B168" s="127" t="s">
        <v>1137</v>
      </c>
      <c r="C168" s="127" t="s">
        <v>1418</v>
      </c>
      <c r="D168" s="127" t="s">
        <v>44</v>
      </c>
      <c r="E168" s="245" t="s">
        <v>1419</v>
      </c>
      <c r="F168" s="246" t="s">
        <v>1420</v>
      </c>
      <c r="G168" s="127" t="s">
        <v>1421</v>
      </c>
      <c r="H168" s="297" t="s">
        <v>1422</v>
      </c>
    </row>
    <row r="169" spans="1:8" ht="13.9">
      <c r="A169" s="127" t="str">
        <f t="shared" si="6"/>
        <v>DeclarationB89</v>
      </c>
      <c r="B169" s="127" t="s">
        <v>1137</v>
      </c>
      <c r="C169" s="127" t="s">
        <v>1423</v>
      </c>
      <c r="D169" s="268">
        <v>1</v>
      </c>
      <c r="E169" s="268">
        <v>1</v>
      </c>
      <c r="F169" s="269">
        <v>1</v>
      </c>
      <c r="G169" s="268">
        <v>1</v>
      </c>
      <c r="H169" s="297" t="s">
        <v>1424</v>
      </c>
    </row>
    <row r="170" spans="1:8">
      <c r="A170" s="127" t="str">
        <f t="shared" si="6"/>
        <v>DeclarationB90</v>
      </c>
      <c r="B170" s="127" t="s">
        <v>1137</v>
      </c>
      <c r="C170" s="127" t="s">
        <v>1425</v>
      </c>
      <c r="D170" s="270" t="s">
        <v>47</v>
      </c>
      <c r="E170" s="271" t="s">
        <v>1426</v>
      </c>
      <c r="F170" s="295" t="s">
        <v>1427</v>
      </c>
      <c r="G170" s="272" t="s">
        <v>1428</v>
      </c>
      <c r="H170" s="299" t="s">
        <v>1429</v>
      </c>
    </row>
    <row r="171" spans="1:8">
      <c r="A171" s="127" t="str">
        <f t="shared" si="6"/>
        <v>DeclarationB91</v>
      </c>
      <c r="B171" s="127" t="s">
        <v>1137</v>
      </c>
      <c r="C171" s="127" t="s">
        <v>1430</v>
      </c>
      <c r="D171" s="270" t="s">
        <v>48</v>
      </c>
      <c r="E171" s="271" t="s">
        <v>1431</v>
      </c>
      <c r="F171" s="295" t="s">
        <v>1432</v>
      </c>
      <c r="G171" s="272" t="s">
        <v>1433</v>
      </c>
      <c r="H171" s="299" t="s">
        <v>1434</v>
      </c>
    </row>
    <row r="172" spans="1:8">
      <c r="A172" s="127" t="str">
        <f t="shared" si="6"/>
        <v>DeclarationB92</v>
      </c>
      <c r="B172" s="127" t="s">
        <v>1137</v>
      </c>
      <c r="C172" s="127" t="s">
        <v>1435</v>
      </c>
      <c r="D172" s="270" t="s">
        <v>49</v>
      </c>
      <c r="E172" s="271" t="s">
        <v>1436</v>
      </c>
      <c r="F172" s="295" t="s">
        <v>1437</v>
      </c>
      <c r="G172" s="272" t="s">
        <v>1438</v>
      </c>
      <c r="H172" s="299" t="s">
        <v>1439</v>
      </c>
    </row>
    <row r="173" spans="1:8">
      <c r="A173" s="127" t="str">
        <f t="shared" si="6"/>
        <v>DeclarationB93</v>
      </c>
      <c r="B173" s="127" t="s">
        <v>1137</v>
      </c>
      <c r="C173" s="127" t="s">
        <v>1440</v>
      </c>
      <c r="D173" s="270" t="s">
        <v>50</v>
      </c>
      <c r="E173" s="271" t="s">
        <v>1441</v>
      </c>
      <c r="F173" s="295" t="s">
        <v>1442</v>
      </c>
      <c r="G173" s="272" t="s">
        <v>1443</v>
      </c>
      <c r="H173" s="299" t="s">
        <v>1444</v>
      </c>
    </row>
    <row r="174" spans="1:8">
      <c r="A174" s="127" t="str">
        <f t="shared" si="6"/>
        <v>DeclarationB94</v>
      </c>
      <c r="B174" s="127" t="s">
        <v>1137</v>
      </c>
      <c r="C174" s="127" t="s">
        <v>1445</v>
      </c>
      <c r="D174" s="127" t="s">
        <v>51</v>
      </c>
      <c r="E174" s="245" t="s">
        <v>1446</v>
      </c>
      <c r="F174" s="246" t="s">
        <v>1447</v>
      </c>
      <c r="G174" s="127" t="s">
        <v>1448</v>
      </c>
      <c r="H174" s="297" t="s">
        <v>1449</v>
      </c>
    </row>
    <row r="175" spans="1:8">
      <c r="A175" s="127" t="str">
        <f t="shared" si="6"/>
        <v>DeclarationB95</v>
      </c>
      <c r="B175" s="127" t="s">
        <v>1137</v>
      </c>
      <c r="C175" s="127" t="s">
        <v>1450</v>
      </c>
      <c r="D175" s="273" t="s">
        <v>1451</v>
      </c>
      <c r="E175" s="274" t="s">
        <v>1452</v>
      </c>
      <c r="F175" s="291" t="s">
        <v>1453</v>
      </c>
      <c r="G175" s="275" t="s">
        <v>1454</v>
      </c>
      <c r="H175" s="297" t="s">
        <v>1455</v>
      </c>
    </row>
    <row r="176" spans="1:8">
      <c r="A176" s="127" t="str">
        <f t="shared" si="6"/>
        <v>DeclarationB96</v>
      </c>
      <c r="B176" s="127" t="s">
        <v>1137</v>
      </c>
      <c r="C176" s="127" t="s">
        <v>1456</v>
      </c>
      <c r="D176" s="273" t="s">
        <v>1457</v>
      </c>
      <c r="E176" s="265" t="s">
        <v>1458</v>
      </c>
      <c r="F176" s="291" t="s">
        <v>1459</v>
      </c>
      <c r="G176" s="276" t="s">
        <v>1460</v>
      </c>
      <c r="H176" s="297" t="s">
        <v>1461</v>
      </c>
    </row>
    <row r="177" spans="1:8">
      <c r="A177" s="127" t="str">
        <f t="shared" si="6"/>
        <v>DeclarationB97</v>
      </c>
      <c r="B177" s="127" t="s">
        <v>1137</v>
      </c>
      <c r="C177" s="127" t="s">
        <v>1462</v>
      </c>
      <c r="D177" s="273" t="s">
        <v>40</v>
      </c>
      <c r="E177" s="265" t="s">
        <v>1415</v>
      </c>
      <c r="F177" s="291" t="s">
        <v>1416</v>
      </c>
      <c r="G177" s="277" t="s">
        <v>1417</v>
      </c>
      <c r="H177" s="297" t="s">
        <v>1463</v>
      </c>
    </row>
    <row r="178" spans="1:8" ht="409.5" customHeight="1">
      <c r="A178" s="127" t="str">
        <f t="shared" ref="A178:A237" si="8">B178&amp;C178</f>
        <v>Smelter Look-upA1</v>
      </c>
      <c r="B178" s="127" t="s">
        <v>1464</v>
      </c>
      <c r="C178" s="127" t="s">
        <v>508</v>
      </c>
      <c r="D178" s="127" t="s">
        <v>1465</v>
      </c>
      <c r="E178" s="245" t="s">
        <v>1466</v>
      </c>
      <c r="F178" s="291" t="s">
        <v>1467</v>
      </c>
      <c r="G178" s="127" t="s">
        <v>1468</v>
      </c>
      <c r="H178" s="297" t="s">
        <v>1469</v>
      </c>
    </row>
    <row r="179" spans="1:8" ht="27.6">
      <c r="A179" s="127" t="str">
        <f t="shared" si="8"/>
        <v>Smelter Look-upA4</v>
      </c>
      <c r="B179" s="127" t="s">
        <v>1464</v>
      </c>
      <c r="C179" s="127" t="s">
        <v>1470</v>
      </c>
      <c r="D179" s="127" t="s">
        <v>1471</v>
      </c>
      <c r="E179" s="278"/>
      <c r="F179" s="246" t="s">
        <v>1472</v>
      </c>
      <c r="G179" s="127" t="s">
        <v>1473</v>
      </c>
      <c r="H179" s="297" t="s">
        <v>1474</v>
      </c>
    </row>
    <row r="180" spans="1:8" ht="27.6">
      <c r="A180" s="127" t="str">
        <f t="shared" si="8"/>
        <v>Smelter Look-upB4</v>
      </c>
      <c r="B180" s="127" t="s">
        <v>1464</v>
      </c>
      <c r="C180" s="127" t="s">
        <v>913</v>
      </c>
      <c r="D180" s="127" t="s">
        <v>1475</v>
      </c>
      <c r="E180" s="294" t="s">
        <v>1476</v>
      </c>
      <c r="F180" s="291" t="s">
        <v>1477</v>
      </c>
      <c r="G180" s="127" t="s">
        <v>1478</v>
      </c>
      <c r="H180" s="297" t="s">
        <v>1479</v>
      </c>
    </row>
    <row r="181" spans="1:8" ht="27.6">
      <c r="A181" s="127" t="str">
        <f t="shared" si="8"/>
        <v>Smelter Look-up</v>
      </c>
      <c r="B181" s="127" t="s">
        <v>1464</v>
      </c>
      <c r="D181" s="127" t="s">
        <v>1480</v>
      </c>
      <c r="E181" s="278"/>
      <c r="F181" s="246" t="s">
        <v>1481</v>
      </c>
      <c r="G181" s="127" t="s">
        <v>1482</v>
      </c>
      <c r="H181" s="297" t="s">
        <v>1483</v>
      </c>
    </row>
    <row r="182" spans="1:8" ht="27.6">
      <c r="A182" s="127" t="str">
        <f t="shared" si="8"/>
        <v>Smelter Look-upC4</v>
      </c>
      <c r="B182" s="127" t="s">
        <v>1464</v>
      </c>
      <c r="C182" s="127" t="s">
        <v>1029</v>
      </c>
      <c r="D182" s="127" t="s">
        <v>1484</v>
      </c>
      <c r="E182" s="278" t="s">
        <v>1485</v>
      </c>
      <c r="F182" s="246" t="s">
        <v>1486</v>
      </c>
      <c r="G182" s="127" t="s">
        <v>1487</v>
      </c>
      <c r="H182" s="297" t="s">
        <v>1488</v>
      </c>
    </row>
    <row r="183" spans="1:8" ht="27.6">
      <c r="A183" s="127" t="str">
        <f t="shared" si="8"/>
        <v>Smelter Look-upD4</v>
      </c>
      <c r="B183" s="127" t="s">
        <v>1464</v>
      </c>
      <c r="C183" s="127" t="s">
        <v>1489</v>
      </c>
      <c r="D183" s="127" t="s">
        <v>1490</v>
      </c>
      <c r="E183" s="278"/>
      <c r="F183" s="246" t="s">
        <v>1491</v>
      </c>
      <c r="G183" s="127" t="s">
        <v>1492</v>
      </c>
      <c r="H183" s="297" t="s">
        <v>1493</v>
      </c>
    </row>
    <row r="184" spans="1:8" ht="27.6">
      <c r="A184" s="127" t="str">
        <f t="shared" si="8"/>
        <v>Smelter Look-upE4</v>
      </c>
      <c r="B184" s="127" t="s">
        <v>1464</v>
      </c>
      <c r="C184" s="127" t="s">
        <v>1494</v>
      </c>
      <c r="D184" s="127" t="s">
        <v>1495</v>
      </c>
      <c r="E184" s="294" t="s">
        <v>1496</v>
      </c>
      <c r="F184" s="291" t="s">
        <v>1497</v>
      </c>
      <c r="G184" s="127" t="s">
        <v>1498</v>
      </c>
      <c r="H184" s="297" t="s">
        <v>1499</v>
      </c>
    </row>
    <row r="185" spans="1:8" ht="27.6">
      <c r="A185" s="127" t="str">
        <f t="shared" si="8"/>
        <v>Smelter Look-upF4</v>
      </c>
      <c r="B185" s="127" t="s">
        <v>1464</v>
      </c>
      <c r="C185" s="127" t="s">
        <v>1500</v>
      </c>
      <c r="D185" s="127" t="s">
        <v>1501</v>
      </c>
      <c r="E185" s="245" t="s">
        <v>1502</v>
      </c>
      <c r="F185" s="246" t="s">
        <v>1503</v>
      </c>
      <c r="G185" s="127" t="s">
        <v>1504</v>
      </c>
      <c r="H185" s="297" t="s">
        <v>1505</v>
      </c>
    </row>
    <row r="186" spans="1:8" ht="27.6">
      <c r="A186" s="127" t="str">
        <f t="shared" si="8"/>
        <v>Smelter Look-upG4</v>
      </c>
      <c r="B186" s="127" t="s">
        <v>1464</v>
      </c>
      <c r="C186" s="127" t="s">
        <v>1506</v>
      </c>
      <c r="D186" s="127" t="s">
        <v>1507</v>
      </c>
      <c r="E186" s="245" t="s">
        <v>1508</v>
      </c>
      <c r="F186" s="246" t="s">
        <v>1509</v>
      </c>
      <c r="G186" s="127" t="s">
        <v>1510</v>
      </c>
      <c r="H186" s="297" t="s">
        <v>1511</v>
      </c>
    </row>
    <row r="187" spans="1:8" ht="27.6">
      <c r="A187" s="127" t="str">
        <f t="shared" si="8"/>
        <v>Smelter Look-upH4</v>
      </c>
      <c r="B187" s="127" t="s">
        <v>1464</v>
      </c>
      <c r="C187" s="127" t="s">
        <v>1512</v>
      </c>
      <c r="D187" s="127" t="s">
        <v>1513</v>
      </c>
      <c r="E187" s="245" t="s">
        <v>1514</v>
      </c>
      <c r="F187" s="246" t="s">
        <v>1515</v>
      </c>
      <c r="G187" s="127" t="s">
        <v>1516</v>
      </c>
      <c r="H187" s="297" t="s">
        <v>1517</v>
      </c>
    </row>
    <row r="188" spans="1:8" ht="27.6">
      <c r="A188" s="127" t="str">
        <f t="shared" si="8"/>
        <v>Smelter Look-upI4</v>
      </c>
      <c r="B188" s="127" t="s">
        <v>1464</v>
      </c>
      <c r="C188" s="127" t="s">
        <v>1156</v>
      </c>
      <c r="D188" s="127" t="s">
        <v>1518</v>
      </c>
      <c r="E188" s="245" t="s">
        <v>1519</v>
      </c>
      <c r="F188" s="246" t="s">
        <v>1520</v>
      </c>
      <c r="G188" s="127" t="s">
        <v>1521</v>
      </c>
      <c r="H188" s="297" t="s">
        <v>1522</v>
      </c>
    </row>
    <row r="189" spans="1:8">
      <c r="A189" s="127" t="s">
        <v>1523</v>
      </c>
      <c r="B189" s="127" t="s">
        <v>1524</v>
      </c>
      <c r="C189" s="127" t="s">
        <v>1470</v>
      </c>
      <c r="D189" s="127" t="s">
        <v>1525</v>
      </c>
      <c r="E189" s="245" t="s">
        <v>1526</v>
      </c>
      <c r="F189" s="246" t="s">
        <v>1527</v>
      </c>
      <c r="G189" s="127" t="s">
        <v>1528</v>
      </c>
      <c r="H189" s="297" t="s">
        <v>1529</v>
      </c>
    </row>
    <row r="190" spans="1:8">
      <c r="A190" s="127" t="str">
        <f t="shared" si="8"/>
        <v>Smelter ListB4</v>
      </c>
      <c r="B190" s="127" t="s">
        <v>1524</v>
      </c>
      <c r="C190" s="127" t="s">
        <v>913</v>
      </c>
      <c r="D190" s="127" t="s">
        <v>1530</v>
      </c>
      <c r="E190" s="245" t="s">
        <v>1531</v>
      </c>
      <c r="F190" s="246" t="s">
        <v>1532</v>
      </c>
      <c r="G190" s="127" t="s">
        <v>1533</v>
      </c>
      <c r="H190" s="297" t="s">
        <v>1534</v>
      </c>
    </row>
    <row r="191" spans="1:8">
      <c r="A191" s="127" t="str">
        <f t="shared" si="8"/>
        <v>Smelter ListC4</v>
      </c>
      <c r="B191" s="127" t="s">
        <v>1524</v>
      </c>
      <c r="C191" s="127" t="s">
        <v>1029</v>
      </c>
      <c r="D191" s="127" t="s">
        <v>1475</v>
      </c>
      <c r="E191" s="294" t="s">
        <v>1476</v>
      </c>
      <c r="F191" s="291" t="s">
        <v>1477</v>
      </c>
      <c r="G191" s="127" t="s">
        <v>1478</v>
      </c>
      <c r="H191" s="297" t="s">
        <v>1479</v>
      </c>
    </row>
    <row r="192" spans="1:8" ht="26.45">
      <c r="A192" s="127" t="str">
        <f t="shared" si="8"/>
        <v>Smelter ListD4</v>
      </c>
      <c r="B192" s="127" t="s">
        <v>1524</v>
      </c>
      <c r="C192" s="127" t="s">
        <v>1489</v>
      </c>
      <c r="D192" s="279" t="s">
        <v>1535</v>
      </c>
      <c r="E192" s="294" t="s">
        <v>1536</v>
      </c>
      <c r="F192" s="291" t="s">
        <v>1537</v>
      </c>
      <c r="G192" s="279" t="s">
        <v>1538</v>
      </c>
      <c r="H192" s="297" t="s">
        <v>1539</v>
      </c>
    </row>
    <row r="193" spans="1:8" ht="15.6">
      <c r="A193" s="127" t="str">
        <f t="shared" si="8"/>
        <v>Smelter ListE4</v>
      </c>
      <c r="B193" s="127" t="s">
        <v>1524</v>
      </c>
      <c r="C193" s="127" t="s">
        <v>1494</v>
      </c>
      <c r="D193" s="127" t="s">
        <v>1540</v>
      </c>
      <c r="E193" s="245" t="s">
        <v>1541</v>
      </c>
      <c r="F193" s="246" t="s">
        <v>1542</v>
      </c>
      <c r="G193" s="127" t="s">
        <v>1543</v>
      </c>
      <c r="H193" s="297" t="s">
        <v>1544</v>
      </c>
    </row>
    <row r="194" spans="1:8">
      <c r="A194" s="127" t="str">
        <f t="shared" si="8"/>
        <v>Smelter ListH4</v>
      </c>
      <c r="B194" s="127" t="s">
        <v>1524</v>
      </c>
      <c r="C194" s="127" t="s">
        <v>1512</v>
      </c>
      <c r="D194" s="127" t="s">
        <v>1507</v>
      </c>
      <c r="E194" s="245" t="s">
        <v>1508</v>
      </c>
      <c r="F194" s="246" t="s">
        <v>1509</v>
      </c>
      <c r="G194" s="127" t="s">
        <v>1510</v>
      </c>
      <c r="H194" s="297" t="s">
        <v>1511</v>
      </c>
    </row>
    <row r="195" spans="1:8">
      <c r="A195" s="127" t="str">
        <f t="shared" si="8"/>
        <v>Smelter ListI4</v>
      </c>
      <c r="B195" s="127" t="s">
        <v>1524</v>
      </c>
      <c r="C195" s="127" t="s">
        <v>1156</v>
      </c>
      <c r="D195" s="127" t="s">
        <v>1513</v>
      </c>
      <c r="E195" s="245" t="s">
        <v>1514</v>
      </c>
      <c r="F195" s="246" t="s">
        <v>1515</v>
      </c>
      <c r="G195" s="127" t="s">
        <v>1516</v>
      </c>
      <c r="H195" s="297" t="s">
        <v>1517</v>
      </c>
    </row>
    <row r="196" spans="1:8">
      <c r="A196" s="127" t="str">
        <f t="shared" si="8"/>
        <v>Smelter ListJ4</v>
      </c>
      <c r="B196" s="127" t="s">
        <v>1524</v>
      </c>
      <c r="C196" s="127" t="s">
        <v>1545</v>
      </c>
      <c r="D196" s="127" t="s">
        <v>1518</v>
      </c>
      <c r="E196" s="245" t="s">
        <v>1519</v>
      </c>
      <c r="F196" s="246" t="s">
        <v>1520</v>
      </c>
      <c r="G196" s="127" t="s">
        <v>1521</v>
      </c>
      <c r="H196" s="297" t="s">
        <v>1522</v>
      </c>
    </row>
    <row r="197" spans="1:8">
      <c r="A197" s="127" t="str">
        <f t="shared" si="8"/>
        <v>Smelter ListK4</v>
      </c>
      <c r="B197" s="127" t="s">
        <v>1524</v>
      </c>
      <c r="C197" s="127" t="s">
        <v>1546</v>
      </c>
      <c r="D197" s="127" t="s">
        <v>1547</v>
      </c>
      <c r="E197" s="245" t="s">
        <v>1548</v>
      </c>
      <c r="F197" s="246" t="s">
        <v>1549</v>
      </c>
      <c r="G197" s="127" t="s">
        <v>1550</v>
      </c>
      <c r="H197" s="297" t="s">
        <v>1551</v>
      </c>
    </row>
    <row r="198" spans="1:8">
      <c r="A198" s="127" t="str">
        <f t="shared" si="8"/>
        <v>Smelter ListL4</v>
      </c>
      <c r="B198" s="127" t="s">
        <v>1524</v>
      </c>
      <c r="C198" s="127" t="s">
        <v>1552</v>
      </c>
      <c r="D198" s="127" t="s">
        <v>1553</v>
      </c>
      <c r="E198" s="245" t="s">
        <v>1554</v>
      </c>
      <c r="F198" s="246" t="s">
        <v>1555</v>
      </c>
      <c r="G198" s="127" t="s">
        <v>1556</v>
      </c>
      <c r="H198" s="297" t="s">
        <v>1557</v>
      </c>
    </row>
    <row r="199" spans="1:8">
      <c r="A199" s="127" t="str">
        <f t="shared" si="8"/>
        <v>Smelter ListM4</v>
      </c>
      <c r="B199" s="127" t="s">
        <v>1524</v>
      </c>
      <c r="C199" s="127" t="s">
        <v>1558</v>
      </c>
      <c r="D199" s="127" t="s">
        <v>1559</v>
      </c>
      <c r="E199" s="245" t="s">
        <v>1560</v>
      </c>
      <c r="F199" s="246" t="s">
        <v>1561</v>
      </c>
      <c r="G199" s="127" t="s">
        <v>1562</v>
      </c>
      <c r="H199" s="297" t="s">
        <v>1563</v>
      </c>
    </row>
    <row r="200" spans="1:8" ht="28.9">
      <c r="A200" s="127" t="str">
        <f t="shared" si="8"/>
        <v>Smelter ListN4</v>
      </c>
      <c r="B200" s="127" t="s">
        <v>1524</v>
      </c>
      <c r="C200" s="127" t="s">
        <v>1564</v>
      </c>
      <c r="D200" s="127" t="s">
        <v>1565</v>
      </c>
      <c r="E200" s="245" t="s">
        <v>1566</v>
      </c>
      <c r="F200" s="246" t="s">
        <v>1567</v>
      </c>
      <c r="G200" s="127" t="s">
        <v>1568</v>
      </c>
      <c r="H200" s="297" t="s">
        <v>1569</v>
      </c>
    </row>
    <row r="201" spans="1:8" ht="28.9">
      <c r="A201" s="127" t="str">
        <f t="shared" si="8"/>
        <v>Smelter ListO4</v>
      </c>
      <c r="B201" s="127" t="s">
        <v>1524</v>
      </c>
      <c r="C201" s="127" t="s">
        <v>1570</v>
      </c>
      <c r="D201" s="127" t="s">
        <v>1571</v>
      </c>
      <c r="E201" s="245" t="s">
        <v>1572</v>
      </c>
      <c r="F201" s="246" t="s">
        <v>1573</v>
      </c>
      <c r="G201" s="127" t="s">
        <v>1574</v>
      </c>
      <c r="H201" s="297" t="s">
        <v>1575</v>
      </c>
    </row>
    <row r="202" spans="1:8" ht="27.6">
      <c r="A202" s="127" t="str">
        <f t="shared" si="8"/>
        <v>Smelter ListP4</v>
      </c>
      <c r="B202" s="127" t="s">
        <v>1524</v>
      </c>
      <c r="C202" s="127" t="s">
        <v>1576</v>
      </c>
      <c r="D202" s="127" t="s">
        <v>1577</v>
      </c>
      <c r="E202" s="245" t="s">
        <v>1578</v>
      </c>
      <c r="F202" s="246" t="s">
        <v>1579</v>
      </c>
      <c r="G202" s="127" t="s">
        <v>1580</v>
      </c>
      <c r="H202" s="297" t="s">
        <v>1581</v>
      </c>
    </row>
    <row r="203" spans="1:8">
      <c r="A203" s="127" t="str">
        <f t="shared" si="8"/>
        <v>Smelter ListQ4</v>
      </c>
      <c r="B203" s="127" t="s">
        <v>1524</v>
      </c>
      <c r="C203" s="127" t="s">
        <v>1582</v>
      </c>
      <c r="D203" s="127" t="s">
        <v>1380</v>
      </c>
      <c r="E203" s="245" t="s">
        <v>1381</v>
      </c>
      <c r="F203" s="246" t="s">
        <v>1382</v>
      </c>
      <c r="G203" s="127" t="s">
        <v>1383</v>
      </c>
      <c r="H203" s="297" t="s">
        <v>1384</v>
      </c>
    </row>
    <row r="204" spans="1:8" ht="27.6">
      <c r="A204" s="127" t="str">
        <f t="shared" si="8"/>
        <v>Smelter ListJ2</v>
      </c>
      <c r="B204" s="127" t="s">
        <v>1524</v>
      </c>
      <c r="C204" s="127" t="s">
        <v>1583</v>
      </c>
      <c r="D204" s="127" t="s">
        <v>1584</v>
      </c>
      <c r="E204" s="245" t="s">
        <v>1585</v>
      </c>
      <c r="F204" s="246" t="s">
        <v>1586</v>
      </c>
      <c r="G204" s="127" t="s">
        <v>1587</v>
      </c>
      <c r="H204" s="297" t="s">
        <v>1588</v>
      </c>
    </row>
    <row r="205" spans="1:8" ht="26.45">
      <c r="A205" s="127" t="str">
        <f t="shared" si="8"/>
        <v>Smelter ListB2</v>
      </c>
      <c r="B205" s="127" t="s">
        <v>1524</v>
      </c>
      <c r="C205" s="127" t="s">
        <v>902</v>
      </c>
      <c r="D205" s="280" t="s">
        <v>1589</v>
      </c>
      <c r="E205" s="245" t="s">
        <v>1590</v>
      </c>
      <c r="F205" s="246" t="s">
        <v>1591</v>
      </c>
      <c r="G205" s="280" t="s">
        <v>1592</v>
      </c>
      <c r="H205" s="297" t="s">
        <v>1593</v>
      </c>
    </row>
    <row r="206" spans="1:8" ht="372.6">
      <c r="A206" s="127" t="str">
        <f>B206&amp;C206</f>
        <v>Smelter ListB3</v>
      </c>
      <c r="B206" s="127" t="s">
        <v>1524</v>
      </c>
      <c r="C206" s="127" t="s">
        <v>907</v>
      </c>
      <c r="D206" s="280" t="s">
        <v>1594</v>
      </c>
      <c r="E206" s="296" t="s">
        <v>1595</v>
      </c>
      <c r="F206" s="291" t="s">
        <v>1596</v>
      </c>
      <c r="G206" s="281" t="s">
        <v>1597</v>
      </c>
      <c r="H206" s="297" t="s">
        <v>1598</v>
      </c>
    </row>
    <row r="207" spans="1:8">
      <c r="A207" s="127" t="str">
        <f t="shared" si="8"/>
        <v>Smelter ListF4</v>
      </c>
      <c r="B207" s="127" t="s">
        <v>1524</v>
      </c>
      <c r="C207" s="127" t="s">
        <v>1500</v>
      </c>
      <c r="D207" s="127" t="s">
        <v>1599</v>
      </c>
      <c r="E207" s="245" t="s">
        <v>1600</v>
      </c>
      <c r="F207" s="246" t="s">
        <v>1014</v>
      </c>
      <c r="G207" s="127" t="s">
        <v>1601</v>
      </c>
      <c r="H207" s="297" t="s">
        <v>1602</v>
      </c>
    </row>
    <row r="208" spans="1:8">
      <c r="A208" s="127" t="str">
        <f t="shared" si="8"/>
        <v>Smelter ListG4</v>
      </c>
      <c r="B208" s="127" t="s">
        <v>1524</v>
      </c>
      <c r="C208" s="127" t="s">
        <v>1506</v>
      </c>
      <c r="D208" s="127" t="s">
        <v>1501</v>
      </c>
      <c r="E208" s="245" t="s">
        <v>1502</v>
      </c>
      <c r="F208" s="246" t="s">
        <v>1503</v>
      </c>
      <c r="G208" s="127" t="s">
        <v>1603</v>
      </c>
      <c r="H208" s="297" t="s">
        <v>1505</v>
      </c>
    </row>
    <row r="209" spans="1:8">
      <c r="A209" s="127" t="str">
        <f t="shared" si="8"/>
        <v>Smelter ListAH5</v>
      </c>
      <c r="B209" s="127" t="s">
        <v>1524</v>
      </c>
      <c r="C209" s="127" t="s">
        <v>1604</v>
      </c>
      <c r="D209" s="127" t="s">
        <v>39</v>
      </c>
      <c r="E209" s="245" t="s">
        <v>1410</v>
      </c>
      <c r="F209" s="246" t="s">
        <v>1411</v>
      </c>
      <c r="G209" s="127" t="s">
        <v>1412</v>
      </c>
      <c r="H209" s="297" t="s">
        <v>1413</v>
      </c>
    </row>
    <row r="210" spans="1:8">
      <c r="A210" s="127" t="str">
        <f t="shared" si="8"/>
        <v>Smelter ListAH6</v>
      </c>
      <c r="B210" s="127" t="s">
        <v>1524</v>
      </c>
      <c r="C210" s="127" t="s">
        <v>1605</v>
      </c>
      <c r="D210" s="127" t="s">
        <v>40</v>
      </c>
      <c r="E210" s="245" t="s">
        <v>1415</v>
      </c>
      <c r="F210" s="246" t="s">
        <v>1416</v>
      </c>
      <c r="G210" s="127" t="s">
        <v>1417</v>
      </c>
      <c r="H210" s="297" t="s">
        <v>40</v>
      </c>
    </row>
    <row r="211" spans="1:8">
      <c r="A211" s="127" t="str">
        <f t="shared" si="8"/>
        <v>Smelter ListAH7</v>
      </c>
      <c r="B211" s="127" t="s">
        <v>1524</v>
      </c>
      <c r="C211" s="127" t="s">
        <v>1606</v>
      </c>
      <c r="D211" s="127" t="s">
        <v>44</v>
      </c>
      <c r="E211" s="245" t="s">
        <v>1419</v>
      </c>
      <c r="F211" s="246" t="s">
        <v>1420</v>
      </c>
      <c r="G211" s="127" t="s">
        <v>1421</v>
      </c>
      <c r="H211" s="297" t="s">
        <v>1422</v>
      </c>
    </row>
    <row r="212" spans="1:8" ht="41.45">
      <c r="A212" s="127" t="str">
        <f t="shared" si="8"/>
        <v>CheckerA1</v>
      </c>
      <c r="B212" s="127" t="s">
        <v>1607</v>
      </c>
      <c r="C212" s="127" t="s">
        <v>508</v>
      </c>
      <c r="D212" s="127" t="s">
        <v>1608</v>
      </c>
      <c r="E212" s="245" t="s">
        <v>1609</v>
      </c>
      <c r="F212" s="246" t="s">
        <v>1610</v>
      </c>
      <c r="G212" s="127" t="s">
        <v>1611</v>
      </c>
      <c r="H212" s="297" t="s">
        <v>1612</v>
      </c>
    </row>
    <row r="213" spans="1:8">
      <c r="A213" s="127" t="str">
        <f t="shared" si="8"/>
        <v>CheckerD1</v>
      </c>
      <c r="B213" s="127" t="s">
        <v>1607</v>
      </c>
      <c r="C213" s="127" t="s">
        <v>1613</v>
      </c>
      <c r="D213" s="127" t="s">
        <v>1614</v>
      </c>
      <c r="E213" s="245" t="s">
        <v>1615</v>
      </c>
      <c r="F213" s="246" t="s">
        <v>1616</v>
      </c>
      <c r="G213" s="127" t="s">
        <v>1617</v>
      </c>
      <c r="H213" s="297" t="s">
        <v>1618</v>
      </c>
    </row>
    <row r="214" spans="1:8">
      <c r="A214" s="127" t="str">
        <f t="shared" si="8"/>
        <v>CheckerA3</v>
      </c>
      <c r="B214" s="127" t="s">
        <v>1607</v>
      </c>
      <c r="C214" s="127" t="s">
        <v>517</v>
      </c>
      <c r="D214" s="127" t="s">
        <v>1619</v>
      </c>
      <c r="E214" s="245" t="s">
        <v>1620</v>
      </c>
      <c r="F214" s="246" t="s">
        <v>1621</v>
      </c>
      <c r="G214" s="127" t="s">
        <v>1622</v>
      </c>
      <c r="H214" s="297" t="s">
        <v>1623</v>
      </c>
    </row>
    <row r="215" spans="1:8">
      <c r="A215" s="127" t="str">
        <f t="shared" si="8"/>
        <v>CheckerB3</v>
      </c>
      <c r="B215" s="127" t="s">
        <v>1607</v>
      </c>
      <c r="C215" s="127" t="s">
        <v>907</v>
      </c>
      <c r="D215" s="127" t="s">
        <v>1624</v>
      </c>
      <c r="E215" s="245" t="s">
        <v>1625</v>
      </c>
      <c r="F215" s="246" t="s">
        <v>1371</v>
      </c>
      <c r="G215" s="127" t="s">
        <v>1626</v>
      </c>
      <c r="H215" s="297" t="s">
        <v>1627</v>
      </c>
    </row>
    <row r="216" spans="1:8">
      <c r="A216" s="127" t="str">
        <f t="shared" si="8"/>
        <v>CheckerC3</v>
      </c>
      <c r="B216" s="127" t="s">
        <v>1607</v>
      </c>
      <c r="C216" s="127" t="s">
        <v>1023</v>
      </c>
      <c r="D216" s="127" t="s">
        <v>1628</v>
      </c>
      <c r="E216" s="245" t="s">
        <v>1629</v>
      </c>
      <c r="F216" s="246" t="s">
        <v>1630</v>
      </c>
      <c r="G216" s="127" t="s">
        <v>1631</v>
      </c>
      <c r="H216" s="297" t="s">
        <v>1632</v>
      </c>
    </row>
    <row r="217" spans="1:8">
      <c r="A217" s="127" t="str">
        <f t="shared" si="8"/>
        <v>CheckerD3</v>
      </c>
      <c r="B217" s="127" t="s">
        <v>1607</v>
      </c>
      <c r="C217" s="127" t="s">
        <v>1633</v>
      </c>
      <c r="D217" s="127" t="s">
        <v>1634</v>
      </c>
      <c r="E217" s="245" t="s">
        <v>1635</v>
      </c>
      <c r="F217" s="246" t="s">
        <v>1636</v>
      </c>
      <c r="G217" s="127" t="s">
        <v>1637</v>
      </c>
      <c r="H217" s="297" t="s">
        <v>1638</v>
      </c>
    </row>
    <row r="218" spans="1:8" ht="32.25" customHeight="1">
      <c r="A218" s="127" t="s">
        <v>1639</v>
      </c>
      <c r="B218" s="127" t="s">
        <v>1607</v>
      </c>
      <c r="C218" s="127" t="s">
        <v>1640</v>
      </c>
      <c r="D218" s="127" t="s">
        <v>1641</v>
      </c>
      <c r="E218" s="245" t="s">
        <v>1642</v>
      </c>
      <c r="F218" s="246" t="s">
        <v>1643</v>
      </c>
      <c r="G218" s="127" t="s">
        <v>1644</v>
      </c>
      <c r="H218" s="297" t="s">
        <v>1645</v>
      </c>
    </row>
    <row r="219" spans="1:8" ht="32.25" customHeight="1">
      <c r="A219" s="127" t="str">
        <f t="shared" si="8"/>
        <v>CheckerB63</v>
      </c>
      <c r="B219" s="127" t="s">
        <v>1607</v>
      </c>
      <c r="C219" s="127" t="s">
        <v>1646</v>
      </c>
      <c r="D219" s="127" t="s">
        <v>1641</v>
      </c>
      <c r="E219" s="245" t="s">
        <v>1642</v>
      </c>
      <c r="F219" s="246" t="s">
        <v>1647</v>
      </c>
      <c r="G219" s="127" t="s">
        <v>1644</v>
      </c>
      <c r="H219" s="297" t="s">
        <v>1645</v>
      </c>
    </row>
    <row r="220" spans="1:8" ht="32.25" customHeight="1">
      <c r="A220" s="127" t="str">
        <f t="shared" si="8"/>
        <v>CheckerB64</v>
      </c>
      <c r="B220" s="127" t="s">
        <v>1607</v>
      </c>
      <c r="C220" s="127" t="s">
        <v>1648</v>
      </c>
      <c r="D220" s="127" t="s">
        <v>1641</v>
      </c>
      <c r="E220" s="245" t="s">
        <v>1642</v>
      </c>
      <c r="F220" s="246" t="s">
        <v>1647</v>
      </c>
      <c r="G220" s="127" t="s">
        <v>1644</v>
      </c>
      <c r="H220" s="297" t="s">
        <v>1645</v>
      </c>
    </row>
    <row r="221" spans="1:8" ht="32.25" customHeight="1">
      <c r="A221" s="127" t="str">
        <f t="shared" si="8"/>
        <v>CheckerB65</v>
      </c>
      <c r="B221" s="127" t="s">
        <v>1607</v>
      </c>
      <c r="C221" s="127" t="s">
        <v>1649</v>
      </c>
      <c r="D221" s="127" t="s">
        <v>1641</v>
      </c>
      <c r="E221" s="245" t="s">
        <v>1642</v>
      </c>
      <c r="F221" s="246" t="s">
        <v>1647</v>
      </c>
      <c r="G221" s="127" t="s">
        <v>1644</v>
      </c>
      <c r="H221" s="297" t="s">
        <v>1645</v>
      </c>
    </row>
    <row r="222" spans="1:8" ht="32.25" customHeight="1">
      <c r="A222" s="127" t="str">
        <f t="shared" si="8"/>
        <v>CheckerCOMP</v>
      </c>
      <c r="B222" s="127" t="s">
        <v>1607</v>
      </c>
      <c r="C222" s="127" t="s">
        <v>1650</v>
      </c>
      <c r="D222" s="127" t="s">
        <v>1651</v>
      </c>
      <c r="E222" s="245" t="s">
        <v>1652</v>
      </c>
      <c r="F222" s="246" t="s">
        <v>1653</v>
      </c>
      <c r="G222" s="127" t="s">
        <v>1654</v>
      </c>
      <c r="H222" s="297" t="s">
        <v>1655</v>
      </c>
    </row>
    <row r="223" spans="1:8">
      <c r="A223" s="127" t="str">
        <f t="shared" si="8"/>
        <v>CheckerJ4</v>
      </c>
      <c r="B223" s="127" t="s">
        <v>1607</v>
      </c>
      <c r="C223" s="127" t="s">
        <v>1545</v>
      </c>
      <c r="D223" s="127" t="s">
        <v>1656</v>
      </c>
      <c r="E223" s="245" t="s">
        <v>1657</v>
      </c>
      <c r="F223" s="246" t="s">
        <v>1658</v>
      </c>
      <c r="G223" s="127" t="s">
        <v>1659</v>
      </c>
      <c r="H223" s="297" t="s">
        <v>1660</v>
      </c>
    </row>
    <row r="224" spans="1:8" ht="27.6">
      <c r="A224" s="127" t="str">
        <f t="shared" si="8"/>
        <v>CheckerJ5</v>
      </c>
      <c r="B224" s="127" t="s">
        <v>1607</v>
      </c>
      <c r="C224" s="127" t="s">
        <v>1661</v>
      </c>
      <c r="D224" s="127" t="s">
        <v>1662</v>
      </c>
      <c r="E224" s="245" t="s">
        <v>1663</v>
      </c>
      <c r="F224" s="246" t="s">
        <v>1664</v>
      </c>
      <c r="G224" s="127" t="s">
        <v>1665</v>
      </c>
      <c r="H224" s="297" t="s">
        <v>1666</v>
      </c>
    </row>
    <row r="225" spans="1:8" ht="27.6">
      <c r="A225" s="127" t="str">
        <f t="shared" si="8"/>
        <v>CheckerJ6</v>
      </c>
      <c r="B225" s="127" t="s">
        <v>1607</v>
      </c>
      <c r="C225" s="127" t="s">
        <v>1667</v>
      </c>
      <c r="D225" s="127" t="s">
        <v>1668</v>
      </c>
      <c r="E225" s="245" t="s">
        <v>1669</v>
      </c>
      <c r="F225" s="246" t="s">
        <v>1670</v>
      </c>
      <c r="G225" s="127" t="s">
        <v>1671</v>
      </c>
      <c r="H225" s="297" t="s">
        <v>1672</v>
      </c>
    </row>
    <row r="226" spans="1:8">
      <c r="A226" s="127" t="str">
        <f t="shared" si="8"/>
        <v>CheckerJ7</v>
      </c>
      <c r="B226" s="127" t="s">
        <v>1607</v>
      </c>
      <c r="C226" s="127" t="s">
        <v>1673</v>
      </c>
      <c r="D226" s="127" t="s">
        <v>1674</v>
      </c>
      <c r="E226" s="245" t="s">
        <v>1675</v>
      </c>
      <c r="F226" s="246" t="s">
        <v>1676</v>
      </c>
      <c r="G226" s="127" t="s">
        <v>1677</v>
      </c>
      <c r="H226" s="297" t="s">
        <v>1678</v>
      </c>
    </row>
    <row r="227" spans="1:8" ht="28.9">
      <c r="A227" s="127" t="str">
        <f t="shared" si="8"/>
        <v>CheckerJ8</v>
      </c>
      <c r="B227" s="127" t="s">
        <v>1607</v>
      </c>
      <c r="C227" s="127" t="s">
        <v>1679</v>
      </c>
      <c r="D227" s="127" t="s">
        <v>1680</v>
      </c>
      <c r="E227" s="245" t="s">
        <v>1681</v>
      </c>
      <c r="F227" s="246" t="s">
        <v>1682</v>
      </c>
      <c r="G227" s="127" t="s">
        <v>1683</v>
      </c>
      <c r="H227" s="297" t="s">
        <v>1684</v>
      </c>
    </row>
    <row r="228" spans="1:8" ht="27.6">
      <c r="A228" s="127" t="str">
        <f t="shared" si="8"/>
        <v>CheckerJ9</v>
      </c>
      <c r="B228" s="127" t="s">
        <v>1607</v>
      </c>
      <c r="C228" s="127" t="s">
        <v>1685</v>
      </c>
      <c r="D228" s="127" t="s">
        <v>1686</v>
      </c>
      <c r="E228" s="245" t="s">
        <v>1687</v>
      </c>
      <c r="F228" s="246" t="s">
        <v>1688</v>
      </c>
      <c r="G228" s="127" t="s">
        <v>1689</v>
      </c>
      <c r="H228" s="297" t="s">
        <v>1690</v>
      </c>
    </row>
    <row r="229" spans="1:8" ht="28.9">
      <c r="A229" s="127" t="str">
        <f t="shared" si="8"/>
        <v>CheckerJ10</v>
      </c>
      <c r="B229" s="127" t="s">
        <v>1607</v>
      </c>
      <c r="C229" s="127" t="s">
        <v>1691</v>
      </c>
      <c r="D229" s="127" t="s">
        <v>1692</v>
      </c>
      <c r="E229" s="245" t="s">
        <v>1693</v>
      </c>
      <c r="F229" s="246" t="s">
        <v>1694</v>
      </c>
      <c r="G229" s="257" t="s">
        <v>1695</v>
      </c>
      <c r="H229" s="297" t="s">
        <v>1696</v>
      </c>
    </row>
    <row r="230" spans="1:8" ht="28.9">
      <c r="A230" s="127" t="str">
        <f t="shared" si="8"/>
        <v>CheckerJ11</v>
      </c>
      <c r="B230" s="127" t="s">
        <v>1607</v>
      </c>
      <c r="C230" s="127" t="s">
        <v>1697</v>
      </c>
      <c r="D230" s="127" t="s">
        <v>1698</v>
      </c>
      <c r="E230" s="245" t="s">
        <v>1699</v>
      </c>
      <c r="F230" s="246" t="s">
        <v>1700</v>
      </c>
      <c r="G230" s="257" t="s">
        <v>1701</v>
      </c>
      <c r="H230" s="297" t="s">
        <v>1702</v>
      </c>
    </row>
    <row r="231" spans="1:8" ht="28.9">
      <c r="A231" s="127" t="str">
        <f t="shared" si="8"/>
        <v>CheckerJ12</v>
      </c>
      <c r="B231" s="127" t="s">
        <v>1607</v>
      </c>
      <c r="C231" s="127" t="s">
        <v>1703</v>
      </c>
      <c r="D231" s="127" t="s">
        <v>1704</v>
      </c>
      <c r="E231" s="245" t="s">
        <v>1705</v>
      </c>
      <c r="F231" s="246" t="s">
        <v>1706</v>
      </c>
      <c r="G231" s="257" t="s">
        <v>1707</v>
      </c>
      <c r="H231" s="297" t="s">
        <v>1708</v>
      </c>
    </row>
    <row r="232" spans="1:8" ht="27.6">
      <c r="A232" s="127" t="str">
        <f t="shared" si="8"/>
        <v>CheckerJ13</v>
      </c>
      <c r="B232" s="127" t="s">
        <v>1607</v>
      </c>
      <c r="C232" s="127" t="s">
        <v>1709</v>
      </c>
      <c r="D232" s="127" t="s">
        <v>1710</v>
      </c>
      <c r="E232" s="245" t="s">
        <v>1711</v>
      </c>
      <c r="F232" s="246" t="s">
        <v>1712</v>
      </c>
      <c r="G232" s="127" t="s">
        <v>1713</v>
      </c>
      <c r="H232" s="297" t="s">
        <v>1714</v>
      </c>
    </row>
    <row r="233" spans="1:8" ht="28.9">
      <c r="A233" s="127" t="str">
        <f t="shared" si="8"/>
        <v>CheckerJ15</v>
      </c>
      <c r="B233" s="127" t="s">
        <v>1607</v>
      </c>
      <c r="C233" s="127" t="s">
        <v>1715</v>
      </c>
      <c r="D233" s="251" t="s">
        <v>1716</v>
      </c>
      <c r="E233" s="252" t="s">
        <v>1717</v>
      </c>
      <c r="F233" s="259" t="s">
        <v>1718</v>
      </c>
      <c r="G233" s="257" t="s">
        <v>1719</v>
      </c>
      <c r="H233" s="297" t="s">
        <v>1720</v>
      </c>
    </row>
    <row r="234" spans="1:8" ht="28.9">
      <c r="A234" s="127" t="str">
        <f t="shared" si="8"/>
        <v>CheckerJ16</v>
      </c>
      <c r="B234" s="127" t="s">
        <v>1607</v>
      </c>
      <c r="C234" s="127" t="s">
        <v>1721</v>
      </c>
      <c r="D234" s="251" t="s">
        <v>1722</v>
      </c>
      <c r="E234" s="252" t="s">
        <v>1723</v>
      </c>
      <c r="F234" s="259" t="s">
        <v>1724</v>
      </c>
      <c r="G234" s="258" t="s">
        <v>1725</v>
      </c>
      <c r="H234" s="297" t="s">
        <v>1726</v>
      </c>
    </row>
    <row r="235" spans="1:8">
      <c r="A235" s="127" t="str">
        <f t="shared" si="8"/>
        <v>CheckerJ17</v>
      </c>
      <c r="B235" s="127" t="s">
        <v>1607</v>
      </c>
      <c r="C235" s="127" t="s">
        <v>1727</v>
      </c>
      <c r="E235" s="249"/>
      <c r="G235"/>
      <c r="H235" s="297"/>
    </row>
    <row r="236" spans="1:8">
      <c r="A236" s="127" t="str">
        <f t="shared" si="8"/>
        <v>CheckerJ18</v>
      </c>
      <c r="B236" s="127" t="s">
        <v>1607</v>
      </c>
      <c r="C236" s="127" t="s">
        <v>1728</v>
      </c>
      <c r="E236" s="249"/>
      <c r="G236"/>
      <c r="H236" s="297"/>
    </row>
    <row r="237" spans="1:8" ht="43.15">
      <c r="A237" s="127" t="str">
        <f t="shared" si="8"/>
        <v>CheckerJ20</v>
      </c>
      <c r="B237" s="127" t="s">
        <v>1607</v>
      </c>
      <c r="C237" s="127" t="s">
        <v>1729</v>
      </c>
      <c r="D237" s="251" t="s">
        <v>1730</v>
      </c>
      <c r="E237" s="252" t="s">
        <v>1731</v>
      </c>
      <c r="F237" s="259" t="s">
        <v>1732</v>
      </c>
      <c r="G237" s="264" t="s">
        <v>1733</v>
      </c>
      <c r="H237" s="297" t="s">
        <v>1734</v>
      </c>
    </row>
    <row r="238" spans="1:8" ht="43.15">
      <c r="A238" s="127" t="str">
        <f t="shared" ref="A238:A276" si="9">B238&amp;C238</f>
        <v>CheckerJ21</v>
      </c>
      <c r="B238" s="127" t="s">
        <v>1607</v>
      </c>
      <c r="C238" s="127" t="s">
        <v>1735</v>
      </c>
      <c r="D238" s="251" t="s">
        <v>1736</v>
      </c>
      <c r="E238" s="252" t="s">
        <v>1737</v>
      </c>
      <c r="F238" s="260" t="s">
        <v>1738</v>
      </c>
      <c r="G238" s="264" t="s">
        <v>1739</v>
      </c>
      <c r="H238" s="297" t="s">
        <v>1740</v>
      </c>
    </row>
    <row r="239" spans="1:8">
      <c r="A239" s="127" t="str">
        <f t="shared" si="9"/>
        <v>CheckerJ22</v>
      </c>
      <c r="B239" s="127" t="s">
        <v>1607</v>
      </c>
      <c r="C239" s="127" t="s">
        <v>1741</v>
      </c>
      <c r="G239"/>
      <c r="H239" s="297"/>
    </row>
    <row r="240" spans="1:8" ht="43.15">
      <c r="A240" s="127" t="str">
        <f t="shared" si="9"/>
        <v>CheckerJ23</v>
      </c>
      <c r="B240" s="127" t="s">
        <v>1607</v>
      </c>
      <c r="C240" s="127" t="s">
        <v>1742</v>
      </c>
      <c r="D240" s="251" t="s">
        <v>1743</v>
      </c>
      <c r="E240" s="252" t="s">
        <v>1744</v>
      </c>
      <c r="F240" s="259" t="s">
        <v>1745</v>
      </c>
      <c r="G240" s="258" t="s">
        <v>1746</v>
      </c>
      <c r="H240" s="297" t="s">
        <v>1747</v>
      </c>
    </row>
    <row r="241" spans="1:8" ht="43.15">
      <c r="A241" s="127" t="str">
        <f t="shared" si="9"/>
        <v>CheckerJ24</v>
      </c>
      <c r="B241" s="127" t="s">
        <v>1607</v>
      </c>
      <c r="C241" s="127" t="s">
        <v>1748</v>
      </c>
      <c r="D241" s="251" t="s">
        <v>1749</v>
      </c>
      <c r="E241" s="252" t="s">
        <v>1750</v>
      </c>
      <c r="F241" s="259" t="s">
        <v>1751</v>
      </c>
      <c r="G241" s="257" t="s">
        <v>1752</v>
      </c>
      <c r="H241" s="297" t="s">
        <v>1753</v>
      </c>
    </row>
    <row r="242" spans="1:8" ht="43.15">
      <c r="A242" s="127" t="str">
        <f t="shared" si="9"/>
        <v>CheckerJ28</v>
      </c>
      <c r="B242" s="127" t="s">
        <v>1607</v>
      </c>
      <c r="C242" s="127" t="s">
        <v>1754</v>
      </c>
      <c r="D242" s="251" t="s">
        <v>1755</v>
      </c>
      <c r="E242" s="252" t="s">
        <v>1756</v>
      </c>
      <c r="F242" s="259" t="s">
        <v>1757</v>
      </c>
      <c r="G242" s="257" t="s">
        <v>1758</v>
      </c>
      <c r="H242" s="297" t="s">
        <v>1759</v>
      </c>
    </row>
    <row r="243" spans="1:8" ht="43.15">
      <c r="A243" s="127" t="str">
        <f t="shared" si="9"/>
        <v>CheckerJ29</v>
      </c>
      <c r="B243" s="127" t="s">
        <v>1607</v>
      </c>
      <c r="C243" s="127" t="s">
        <v>1760</v>
      </c>
      <c r="D243" s="251" t="s">
        <v>1761</v>
      </c>
      <c r="E243" s="252" t="s">
        <v>1762</v>
      </c>
      <c r="F243" s="259" t="s">
        <v>1763</v>
      </c>
      <c r="G243" s="257" t="s">
        <v>1764</v>
      </c>
      <c r="H243" s="297" t="s">
        <v>1765</v>
      </c>
    </row>
    <row r="244" spans="1:8">
      <c r="A244" s="127" t="str">
        <f t="shared" si="9"/>
        <v>CheckerJ27</v>
      </c>
      <c r="B244" s="127" t="s">
        <v>1607</v>
      </c>
      <c r="C244" s="127" t="s">
        <v>1766</v>
      </c>
      <c r="G244"/>
      <c r="H244" s="297"/>
    </row>
    <row r="245" spans="1:8">
      <c r="A245" s="127" t="str">
        <f t="shared" si="9"/>
        <v>CheckerJ28</v>
      </c>
      <c r="B245" s="127" t="s">
        <v>1607</v>
      </c>
      <c r="C245" s="127" t="s">
        <v>1754</v>
      </c>
      <c r="G245"/>
      <c r="H245" s="297"/>
    </row>
    <row r="246" spans="1:8" ht="28.9">
      <c r="A246" s="127" t="str">
        <f t="shared" si="9"/>
        <v>CheckerJ33</v>
      </c>
      <c r="B246" s="127" t="s">
        <v>1607</v>
      </c>
      <c r="C246" s="127" t="s">
        <v>1767</v>
      </c>
      <c r="D246" s="127" t="s">
        <v>1768</v>
      </c>
      <c r="E246" s="245" t="s">
        <v>1769</v>
      </c>
      <c r="F246" s="246" t="s">
        <v>1770</v>
      </c>
      <c r="G246" s="257" t="s">
        <v>1771</v>
      </c>
      <c r="H246" s="297" t="s">
        <v>1772</v>
      </c>
    </row>
    <row r="247" spans="1:8" ht="28.9">
      <c r="A247" s="127" t="str">
        <f t="shared" si="9"/>
        <v>CheckerJ34</v>
      </c>
      <c r="B247" s="127" t="s">
        <v>1607</v>
      </c>
      <c r="C247" s="127" t="s">
        <v>1773</v>
      </c>
      <c r="D247" s="127" t="s">
        <v>1774</v>
      </c>
      <c r="E247" s="245" t="s">
        <v>1775</v>
      </c>
      <c r="F247" s="246" t="s">
        <v>1776</v>
      </c>
      <c r="G247" s="258" t="s">
        <v>1777</v>
      </c>
      <c r="H247" s="297" t="s">
        <v>1778</v>
      </c>
    </row>
    <row r="248" spans="1:8">
      <c r="A248" s="127" t="str">
        <f t="shared" si="9"/>
        <v>CheckerJ32</v>
      </c>
      <c r="B248" s="127" t="s">
        <v>1607</v>
      </c>
      <c r="C248" s="127" t="s">
        <v>1779</v>
      </c>
      <c r="G248"/>
      <c r="H248" s="297"/>
    </row>
    <row r="249" spans="1:8">
      <c r="A249" s="127" t="str">
        <f t="shared" si="9"/>
        <v>CheckerJ33</v>
      </c>
      <c r="B249" s="127" t="s">
        <v>1607</v>
      </c>
      <c r="C249" s="127" t="s">
        <v>1767</v>
      </c>
      <c r="G249"/>
      <c r="H249" s="297"/>
    </row>
    <row r="250" spans="1:8" ht="43.15">
      <c r="A250" s="127" t="str">
        <f t="shared" si="9"/>
        <v>CheckerJ38</v>
      </c>
      <c r="B250" s="127" t="s">
        <v>1607</v>
      </c>
      <c r="C250" s="127" t="s">
        <v>1780</v>
      </c>
      <c r="D250" s="127" t="s">
        <v>1781</v>
      </c>
      <c r="E250" s="245" t="s">
        <v>1782</v>
      </c>
      <c r="F250" s="246" t="s">
        <v>1783</v>
      </c>
      <c r="G250" s="257" t="s">
        <v>1784</v>
      </c>
      <c r="H250" s="297" t="s">
        <v>1785</v>
      </c>
    </row>
    <row r="251" spans="1:8" ht="43.15">
      <c r="A251" s="127" t="str">
        <f t="shared" si="9"/>
        <v>CheckerJ39</v>
      </c>
      <c r="B251" s="127" t="s">
        <v>1607</v>
      </c>
      <c r="C251" s="127" t="s">
        <v>1786</v>
      </c>
      <c r="D251" s="127" t="s">
        <v>1787</v>
      </c>
      <c r="E251" s="245" t="s">
        <v>1788</v>
      </c>
      <c r="F251" s="246" t="s">
        <v>1789</v>
      </c>
      <c r="G251" s="257" t="s">
        <v>1790</v>
      </c>
      <c r="H251" s="297" t="s">
        <v>1791</v>
      </c>
    </row>
    <row r="252" spans="1:8">
      <c r="A252" s="127" t="str">
        <f t="shared" si="9"/>
        <v>CheckerJ37</v>
      </c>
      <c r="B252" s="127" t="s">
        <v>1607</v>
      </c>
      <c r="C252" s="127" t="s">
        <v>1792</v>
      </c>
      <c r="G252"/>
      <c r="H252" s="297"/>
    </row>
    <row r="253" spans="1:8">
      <c r="A253" s="127" t="str">
        <f t="shared" si="9"/>
        <v>CheckerJ38</v>
      </c>
      <c r="B253" s="127" t="s">
        <v>1607</v>
      </c>
      <c r="C253" s="127" t="s">
        <v>1780</v>
      </c>
      <c r="G253"/>
      <c r="H253" s="297"/>
    </row>
    <row r="254" spans="1:8" ht="34.9">
      <c r="A254" s="127" t="str">
        <f t="shared" si="9"/>
        <v>CheckerJ43</v>
      </c>
      <c r="B254" s="127" t="s">
        <v>1607</v>
      </c>
      <c r="C254" s="127" t="s">
        <v>1793</v>
      </c>
      <c r="D254" s="251" t="s">
        <v>1794</v>
      </c>
      <c r="E254" s="252" t="s">
        <v>1795</v>
      </c>
      <c r="F254" s="259" t="s">
        <v>1796</v>
      </c>
      <c r="G254" s="264" t="s">
        <v>1797</v>
      </c>
      <c r="H254" s="297" t="s">
        <v>1798</v>
      </c>
    </row>
    <row r="255" spans="1:8" ht="34.9">
      <c r="A255" s="127" t="str">
        <f t="shared" si="9"/>
        <v>CheckerJ44</v>
      </c>
      <c r="B255" s="127" t="s">
        <v>1607</v>
      </c>
      <c r="C255" s="127" t="s">
        <v>1799</v>
      </c>
      <c r="D255" s="251" t="s">
        <v>1800</v>
      </c>
      <c r="E255" s="252" t="s">
        <v>1801</v>
      </c>
      <c r="F255" s="259" t="s">
        <v>1802</v>
      </c>
      <c r="G255" s="264" t="s">
        <v>1803</v>
      </c>
      <c r="H255" s="297" t="s">
        <v>1804</v>
      </c>
    </row>
    <row r="256" spans="1:8" ht="80.45" customHeight="1">
      <c r="A256" s="127" t="str">
        <f t="shared" si="9"/>
        <v>CheckerJ52</v>
      </c>
      <c r="B256" s="127" t="s">
        <v>1607</v>
      </c>
      <c r="C256" s="127" t="s">
        <v>1805</v>
      </c>
      <c r="D256" s="251" t="s">
        <v>1806</v>
      </c>
      <c r="E256" s="252" t="s">
        <v>1807</v>
      </c>
      <c r="F256" s="259" t="s">
        <v>1808</v>
      </c>
      <c r="G256" s="257" t="s">
        <v>1809</v>
      </c>
      <c r="H256" s="297" t="s">
        <v>1810</v>
      </c>
    </row>
    <row r="257" spans="1:8" ht="80.45" customHeight="1">
      <c r="A257" s="127" t="str">
        <f t="shared" ref="A257" si="10">B257&amp;C257</f>
        <v>CheckerJ53</v>
      </c>
      <c r="B257" s="127" t="s">
        <v>1607</v>
      </c>
      <c r="C257" s="127" t="s">
        <v>1811</v>
      </c>
      <c r="D257" s="251" t="s">
        <v>1812</v>
      </c>
      <c r="E257" s="252" t="s">
        <v>1813</v>
      </c>
      <c r="F257" s="259" t="s">
        <v>1814</v>
      </c>
      <c r="G257" s="257" t="s">
        <v>1815</v>
      </c>
      <c r="H257" s="297" t="s">
        <v>1816</v>
      </c>
    </row>
    <row r="258" spans="1:8" ht="43.15">
      <c r="A258" s="127" t="str">
        <f t="shared" si="9"/>
        <v>CheckerJ49</v>
      </c>
      <c r="B258" s="127" t="s">
        <v>1607</v>
      </c>
      <c r="C258" s="127" t="s">
        <v>1817</v>
      </c>
      <c r="D258" s="251" t="s">
        <v>1818</v>
      </c>
      <c r="E258" s="252" t="s">
        <v>1819</v>
      </c>
      <c r="F258" s="259" t="s">
        <v>1820</v>
      </c>
      <c r="G258" s="282" t="s">
        <v>1821</v>
      </c>
      <c r="H258" s="297" t="s">
        <v>1822</v>
      </c>
    </row>
    <row r="259" spans="1:8" ht="34.9">
      <c r="A259" s="127" t="str">
        <f t="shared" si="9"/>
        <v>CheckerJ48</v>
      </c>
      <c r="B259" s="127" t="s">
        <v>1607</v>
      </c>
      <c r="C259" s="127" t="s">
        <v>1823</v>
      </c>
      <c r="D259" s="127" t="s">
        <v>1824</v>
      </c>
      <c r="E259" s="249" t="s">
        <v>1825</v>
      </c>
      <c r="F259" s="246" t="s">
        <v>1826</v>
      </c>
      <c r="G259" s="247" t="s">
        <v>1827</v>
      </c>
      <c r="H259" s="297" t="s">
        <v>1828</v>
      </c>
    </row>
    <row r="260" spans="1:8" ht="52.15">
      <c r="A260" s="127" t="str">
        <f>B260&amp;C260</f>
        <v>CheckerJ50</v>
      </c>
      <c r="B260" s="127" t="s">
        <v>1607</v>
      </c>
      <c r="C260" s="127" t="s">
        <v>1829</v>
      </c>
      <c r="D260" s="127" t="s">
        <v>1830</v>
      </c>
      <c r="E260" s="249" t="s">
        <v>1831</v>
      </c>
      <c r="F260" s="283" t="s">
        <v>1832</v>
      </c>
      <c r="G260" s="254" t="s">
        <v>1833</v>
      </c>
      <c r="H260" s="297" t="s">
        <v>1834</v>
      </c>
    </row>
    <row r="261" spans="1:8" ht="43.15">
      <c r="A261" s="127" t="str">
        <f t="shared" si="9"/>
        <v>CheckerJ54</v>
      </c>
      <c r="B261" s="127" t="s">
        <v>1607</v>
      </c>
      <c r="C261" s="127" t="s">
        <v>1835</v>
      </c>
      <c r="D261" s="251" t="s">
        <v>1836</v>
      </c>
      <c r="E261" s="252" t="s">
        <v>1837</v>
      </c>
      <c r="F261" s="259" t="s">
        <v>1838</v>
      </c>
      <c r="G261" s="282" t="s">
        <v>1839</v>
      </c>
      <c r="H261" s="297" t="s">
        <v>1840</v>
      </c>
    </row>
    <row r="262" spans="1:8" ht="43.15" hidden="1">
      <c r="A262" s="127" t="str">
        <f t="shared" si="9"/>
        <v>Checker</v>
      </c>
      <c r="B262" s="127" t="s">
        <v>1607</v>
      </c>
      <c r="D262" s="127" t="s">
        <v>1841</v>
      </c>
      <c r="E262" s="245" t="s">
        <v>1842</v>
      </c>
      <c r="F262" s="246" t="s">
        <v>1843</v>
      </c>
      <c r="G262" s="127" t="s">
        <v>1844</v>
      </c>
      <c r="H262" s="297" t="s">
        <v>1845</v>
      </c>
    </row>
    <row r="263" spans="1:8" ht="55.15" hidden="1">
      <c r="A263" s="127" t="str">
        <f t="shared" si="9"/>
        <v>Checker</v>
      </c>
      <c r="B263" s="127" t="s">
        <v>1607</v>
      </c>
      <c r="D263" s="127" t="s">
        <v>1846</v>
      </c>
      <c r="E263" s="245" t="s">
        <v>1847</v>
      </c>
      <c r="F263" s="246" t="s">
        <v>1848</v>
      </c>
      <c r="G263" s="127" t="s">
        <v>1849</v>
      </c>
      <c r="H263" s="297" t="s">
        <v>1850</v>
      </c>
    </row>
    <row r="264" spans="1:8" hidden="1">
      <c r="A264" s="127" t="str">
        <f t="shared" si="9"/>
        <v>CheckerJ52</v>
      </c>
      <c r="B264" s="127" t="s">
        <v>1607</v>
      </c>
      <c r="C264" s="127" t="s">
        <v>1805</v>
      </c>
      <c r="D264" s="189"/>
      <c r="E264" s="284"/>
      <c r="G264"/>
      <c r="H264" s="297"/>
    </row>
    <row r="265" spans="1:8" ht="34.9">
      <c r="A265" s="127" t="str">
        <f t="shared" si="9"/>
        <v>CheckerJ55</v>
      </c>
      <c r="B265" s="127" t="s">
        <v>1607</v>
      </c>
      <c r="C265" s="127" t="s">
        <v>1851</v>
      </c>
      <c r="D265" s="127" t="s">
        <v>1852</v>
      </c>
      <c r="E265" s="249" t="s">
        <v>1853</v>
      </c>
      <c r="F265" s="246" t="s">
        <v>1854</v>
      </c>
      <c r="G265" s="254" t="s">
        <v>1855</v>
      </c>
      <c r="H265" s="297" t="s">
        <v>1856</v>
      </c>
    </row>
    <row r="266" spans="1:8" ht="42.6" customHeight="1">
      <c r="A266" s="127" t="str">
        <f t="shared" si="9"/>
        <v>CheckerJ57</v>
      </c>
      <c r="B266" s="127" t="s">
        <v>1607</v>
      </c>
      <c r="C266" s="127" t="s">
        <v>1857</v>
      </c>
      <c r="D266" s="127" t="s">
        <v>1858</v>
      </c>
      <c r="E266" s="245" t="s">
        <v>1859</v>
      </c>
      <c r="F266" s="246" t="s">
        <v>1860</v>
      </c>
      <c r="G266" s="127" t="s">
        <v>1861</v>
      </c>
      <c r="H266" s="297" t="s">
        <v>1862</v>
      </c>
    </row>
    <row r="267" spans="1:8" ht="28.9">
      <c r="A267" s="127" t="str">
        <f t="shared" si="9"/>
        <v>CheckerJ58</v>
      </c>
      <c r="B267" s="127" t="s">
        <v>1607</v>
      </c>
      <c r="C267" s="127" t="s">
        <v>1863</v>
      </c>
      <c r="D267" s="127" t="s">
        <v>1864</v>
      </c>
      <c r="E267" s="245" t="s">
        <v>1865</v>
      </c>
      <c r="F267" s="246" t="s">
        <v>1866</v>
      </c>
      <c r="G267" s="127" t="s">
        <v>1867</v>
      </c>
      <c r="H267" s="297" t="s">
        <v>1868</v>
      </c>
    </row>
    <row r="268" spans="1:8" ht="60" customHeight="1">
      <c r="A268" s="127" t="str">
        <f t="shared" si="9"/>
        <v>Checker</v>
      </c>
      <c r="B268" s="127" t="s">
        <v>1607</v>
      </c>
      <c r="D268" s="127" t="s">
        <v>1869</v>
      </c>
      <c r="E268" s="285" t="s">
        <v>1870</v>
      </c>
      <c r="F268" s="246" t="s">
        <v>1871</v>
      </c>
      <c r="G268" s="127" t="s">
        <v>1872</v>
      </c>
      <c r="H268" s="297" t="s">
        <v>1873</v>
      </c>
    </row>
    <row r="269" spans="1:8" ht="34.9">
      <c r="A269" s="127" t="str">
        <f t="shared" si="9"/>
        <v>CheckerJ60</v>
      </c>
      <c r="B269" s="127" t="s">
        <v>1607</v>
      </c>
      <c r="C269" s="127" t="s">
        <v>1874</v>
      </c>
      <c r="D269" s="127" t="s">
        <v>1875</v>
      </c>
      <c r="E269" s="249" t="s">
        <v>1876</v>
      </c>
      <c r="F269" s="246" t="s">
        <v>1877</v>
      </c>
      <c r="G269" s="254" t="s">
        <v>1878</v>
      </c>
      <c r="H269" s="297" t="s">
        <v>1879</v>
      </c>
    </row>
    <row r="270" spans="1:8" hidden="1">
      <c r="A270" s="127" t="str">
        <f t="shared" si="9"/>
        <v>CheckerJ58</v>
      </c>
      <c r="B270" s="127" t="s">
        <v>1607</v>
      </c>
      <c r="C270" s="127" t="s">
        <v>1863</v>
      </c>
      <c r="G270"/>
      <c r="H270" s="297"/>
    </row>
    <row r="271" spans="1:8" hidden="1">
      <c r="A271" s="127" t="str">
        <f t="shared" si="9"/>
        <v>CheckerJ59</v>
      </c>
      <c r="B271" s="127" t="s">
        <v>1607</v>
      </c>
      <c r="C271" s="127" t="s">
        <v>1880</v>
      </c>
      <c r="G271"/>
      <c r="H271" s="297"/>
    </row>
    <row r="272" spans="1:8" ht="34.9">
      <c r="A272" s="127" t="str">
        <f t="shared" si="9"/>
        <v>CheckerJ61</v>
      </c>
      <c r="B272" s="127" t="s">
        <v>1607</v>
      </c>
      <c r="C272" s="127" t="s">
        <v>1881</v>
      </c>
      <c r="D272" s="127" t="s">
        <v>1882</v>
      </c>
      <c r="E272" s="249" t="s">
        <v>1883</v>
      </c>
      <c r="F272" s="246" t="s">
        <v>1884</v>
      </c>
      <c r="G272" s="254" t="s">
        <v>1885</v>
      </c>
      <c r="H272" s="297" t="s">
        <v>1886</v>
      </c>
    </row>
    <row r="273" spans="1:8">
      <c r="A273" s="127" t="str">
        <f t="shared" si="9"/>
        <v>Checker</v>
      </c>
      <c r="B273" s="127" t="s">
        <v>1607</v>
      </c>
      <c r="D273" s="127" t="s">
        <v>1887</v>
      </c>
      <c r="E273" s="245" t="s">
        <v>1888</v>
      </c>
      <c r="F273" s="286" t="s">
        <v>1889</v>
      </c>
      <c r="G273" s="127" t="s">
        <v>1890</v>
      </c>
      <c r="H273" s="297" t="s">
        <v>1891</v>
      </c>
    </row>
    <row r="274" spans="1:8">
      <c r="A274" s="127" t="str">
        <f t="shared" si="9"/>
        <v>Checker</v>
      </c>
      <c r="B274" s="127" t="s">
        <v>1607</v>
      </c>
      <c r="D274" s="127" t="s">
        <v>1887</v>
      </c>
      <c r="E274" s="245" t="s">
        <v>1888</v>
      </c>
      <c r="F274" s="286" t="s">
        <v>1889</v>
      </c>
      <c r="G274" s="127" t="s">
        <v>1890</v>
      </c>
      <c r="H274" s="297" t="s">
        <v>1891</v>
      </c>
    </row>
    <row r="275" spans="1:8">
      <c r="A275" s="127" t="str">
        <f t="shared" si="9"/>
        <v>Checker</v>
      </c>
      <c r="B275" s="127" t="s">
        <v>1607</v>
      </c>
      <c r="F275" s="286"/>
      <c r="G275"/>
      <c r="H275" s="297"/>
    </row>
    <row r="276" spans="1:8">
      <c r="A276" s="127" t="str">
        <f t="shared" si="9"/>
        <v>Checker</v>
      </c>
      <c r="B276" s="127" t="s">
        <v>1607</v>
      </c>
      <c r="F276" s="286"/>
      <c r="G276"/>
      <c r="H276" s="297"/>
    </row>
    <row r="277" spans="1:8" ht="41.45">
      <c r="A277" s="127" t="str">
        <f t="shared" ref="A277:A282" si="11">B277&amp;C277</f>
        <v>CheckerL57</v>
      </c>
      <c r="B277" s="127" t="s">
        <v>1607</v>
      </c>
      <c r="C277" s="127" t="s">
        <v>1892</v>
      </c>
      <c r="D277" s="127" t="s">
        <v>1893</v>
      </c>
      <c r="E277" s="245" t="s">
        <v>1888</v>
      </c>
      <c r="F277" s="287" t="s">
        <v>1889</v>
      </c>
      <c r="G277" s="127" t="s">
        <v>1894</v>
      </c>
      <c r="H277" s="297" t="s">
        <v>1895</v>
      </c>
    </row>
    <row r="278" spans="1:8" ht="28.9">
      <c r="A278" s="127" t="str">
        <f t="shared" si="11"/>
        <v>Product ListA1</v>
      </c>
      <c r="B278" s="127" t="s">
        <v>131</v>
      </c>
      <c r="C278" s="127" t="s">
        <v>508</v>
      </c>
      <c r="D278" s="145" t="s">
        <v>1896</v>
      </c>
      <c r="E278" s="288" t="s">
        <v>1897</v>
      </c>
      <c r="F278" s="289" t="s">
        <v>1898</v>
      </c>
      <c r="G278" s="290" t="s">
        <v>1899</v>
      </c>
      <c r="H278" s="297" t="s">
        <v>1900</v>
      </c>
    </row>
    <row r="279" spans="1:8">
      <c r="A279" s="127" t="str">
        <f t="shared" si="11"/>
        <v>Product ListB5</v>
      </c>
      <c r="B279" s="127" t="s">
        <v>131</v>
      </c>
      <c r="C279" s="127" t="s">
        <v>919</v>
      </c>
      <c r="D279" s="145" t="s">
        <v>1901</v>
      </c>
      <c r="E279" s="288" t="s">
        <v>1902</v>
      </c>
      <c r="F279" s="246" t="s">
        <v>1903</v>
      </c>
      <c r="G279" s="145" t="s">
        <v>1904</v>
      </c>
      <c r="H279" s="297" t="s">
        <v>1905</v>
      </c>
    </row>
    <row r="280" spans="1:8">
      <c r="A280" s="127" t="str">
        <f t="shared" si="11"/>
        <v>Product ListC5</v>
      </c>
      <c r="B280" s="127" t="s">
        <v>131</v>
      </c>
      <c r="C280" s="127" t="s">
        <v>1035</v>
      </c>
      <c r="D280" s="145" t="s">
        <v>1906</v>
      </c>
      <c r="E280" s="288" t="s">
        <v>1907</v>
      </c>
      <c r="F280" s="246" t="s">
        <v>1908</v>
      </c>
      <c r="G280" s="145" t="s">
        <v>1909</v>
      </c>
      <c r="H280" s="297" t="s">
        <v>1910</v>
      </c>
    </row>
    <row r="281" spans="1:8">
      <c r="A281" s="127" t="str">
        <f t="shared" si="11"/>
        <v>Product ListD5</v>
      </c>
      <c r="B281" s="127" t="s">
        <v>131</v>
      </c>
      <c r="C281" s="127" t="s">
        <v>1911</v>
      </c>
      <c r="D281" s="145" t="s">
        <v>1380</v>
      </c>
      <c r="E281" s="288" t="s">
        <v>1629</v>
      </c>
      <c r="F281" s="246" t="s">
        <v>1382</v>
      </c>
      <c r="G281" s="145" t="s">
        <v>1383</v>
      </c>
      <c r="H281" s="297" t="s">
        <v>1384</v>
      </c>
    </row>
    <row r="282" spans="1:8">
      <c r="A282" s="127" t="str">
        <f t="shared" si="11"/>
        <v>GeneralCpy</v>
      </c>
      <c r="B282" s="127" t="s">
        <v>1912</v>
      </c>
      <c r="C282" s="127" t="s">
        <v>1913</v>
      </c>
      <c r="D282" s="127" t="s">
        <v>1914</v>
      </c>
      <c r="E282" s="245" t="s">
        <v>1915</v>
      </c>
      <c r="F282" s="246" t="s">
        <v>1916</v>
      </c>
      <c r="G282" s="127" t="s">
        <v>1917</v>
      </c>
      <c r="H282" s="297" t="s">
        <v>1918</v>
      </c>
    </row>
    <row r="283" spans="1:8">
      <c r="A283" s="127" t="s">
        <v>1919</v>
      </c>
      <c r="B283" s="127" t="s">
        <v>1912</v>
      </c>
      <c r="G283"/>
      <c r="H283" s="297"/>
    </row>
    <row r="284" spans="1:8">
      <c r="G284"/>
    </row>
    <row r="285" spans="1:8" ht="82.9">
      <c r="A285" s="127" t="s">
        <v>1380</v>
      </c>
      <c r="D285" s="127" t="s">
        <v>1920</v>
      </c>
      <c r="E285" s="245" t="s">
        <v>1921</v>
      </c>
      <c r="F285" s="246" t="s">
        <v>1922</v>
      </c>
      <c r="G285" s="127" t="s">
        <v>1923</v>
      </c>
      <c r="H285" s="144" t="s">
        <v>1924</v>
      </c>
    </row>
    <row r="286" spans="1:8">
      <c r="A286" s="127" t="s">
        <v>1380</v>
      </c>
      <c r="D286" s="127" t="s">
        <v>1925</v>
      </c>
      <c r="E286" s="245" t="s">
        <v>1926</v>
      </c>
      <c r="F286" s="246" t="s">
        <v>1927</v>
      </c>
      <c r="G286" s="128" t="s">
        <v>1928</v>
      </c>
      <c r="H286" s="297" t="s">
        <v>1929</v>
      </c>
    </row>
    <row r="287" spans="1:8">
      <c r="A287" s="127" t="s">
        <v>1380</v>
      </c>
      <c r="D287" s="127" t="s">
        <v>1930</v>
      </c>
      <c r="E287" s="245" t="s">
        <v>1931</v>
      </c>
      <c r="F287" s="246" t="s">
        <v>1932</v>
      </c>
      <c r="G287" s="128" t="s">
        <v>1933</v>
      </c>
      <c r="H287" s="297" t="s">
        <v>1934</v>
      </c>
    </row>
    <row r="288" spans="1:8" ht="69">
      <c r="A288" s="127" t="s">
        <v>1380</v>
      </c>
      <c r="D288" s="127" t="s">
        <v>1935</v>
      </c>
      <c r="E288" s="245" t="s">
        <v>1936</v>
      </c>
      <c r="F288" s="246" t="s">
        <v>1937</v>
      </c>
      <c r="G288" s="128" t="s">
        <v>1938</v>
      </c>
      <c r="H288" s="297" t="s">
        <v>1939</v>
      </c>
    </row>
    <row r="289" spans="1:8">
      <c r="A289" s="127" t="s">
        <v>1380</v>
      </c>
      <c r="D289" s="127" t="s">
        <v>1940</v>
      </c>
      <c r="E289" s="245" t="s">
        <v>1941</v>
      </c>
      <c r="F289" s="246" t="s">
        <v>1942</v>
      </c>
      <c r="G289" s="128" t="s">
        <v>1943</v>
      </c>
      <c r="H289" s="297" t="s">
        <v>1944</v>
      </c>
    </row>
    <row r="290" spans="1:8" ht="27.6">
      <c r="A290" s="127" t="s">
        <v>1380</v>
      </c>
      <c r="D290" s="127" t="s">
        <v>1945</v>
      </c>
      <c r="E290" s="245" t="s">
        <v>1946</v>
      </c>
      <c r="F290" s="246" t="s">
        <v>1947</v>
      </c>
      <c r="G290" s="128" t="s">
        <v>1948</v>
      </c>
      <c r="H290" s="297" t="s">
        <v>1949</v>
      </c>
    </row>
    <row r="291" spans="1:8" ht="55.15">
      <c r="A291" s="127" t="s">
        <v>1380</v>
      </c>
      <c r="D291" s="127" t="s">
        <v>1950</v>
      </c>
      <c r="E291" s="245" t="s">
        <v>1951</v>
      </c>
      <c r="F291" s="246" t="s">
        <v>1952</v>
      </c>
      <c r="G291" s="128" t="s">
        <v>1953</v>
      </c>
      <c r="H291" s="297" t="s">
        <v>1954</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EE06781-BA5A-4586-8928-528EDE3D72F1}"/>
    </customSheetView>
    <customSheetView guid="{4BDF1A28-30D5-449D-B20E-D6C97EF9FAE1}" showAutoFilter="1">
      <selection activeCell="C174" sqref="C174"/>
      <pageMargins left="0" right="0" top="0" bottom="0" header="0" footer="0"/>
      <pageSetup paperSize="9" orientation="portrait"/>
      <autoFilter ref="B1:N1" xr:uid="{BEB22A9A-991B-4698-86B5-D3A42B198505}"/>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file>

<file path=customXml/itemProps2.xml><?xml version="1.0" encoding="utf-8"?>
<ds:datastoreItem xmlns:ds="http://schemas.openxmlformats.org/officeDocument/2006/customXml" ds:itemID="{4E926F6C-1AC5-4A9C-97D4-54574A1F39CD}"/>
</file>

<file path=customXml/itemProps3.xml><?xml version="1.0" encoding="utf-8"?>
<ds:datastoreItem xmlns:ds="http://schemas.openxmlformats.org/officeDocument/2006/customXml" ds:itemID="{49E978A7-0822-41ED-8707-5DF9AFAF088C}"/>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
  <cp:revision/>
  <dcterms:created xsi:type="dcterms:W3CDTF">2010-06-21T21:00:23Z</dcterms:created>
  <dcterms:modified xsi:type="dcterms:W3CDTF">2024-03-18T18:10:32Z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